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wner\Downloads\"/>
    </mc:Choice>
  </mc:AlternateContent>
  <xr:revisionPtr revIDLastSave="0" documentId="13_ncr:1_{744BB945-DD44-417F-A513-BC0409405D1E}" xr6:coauthVersionLast="47" xr6:coauthVersionMax="47" xr10:uidLastSave="{00000000-0000-0000-0000-000000000000}"/>
  <workbookProtection workbookAlgorithmName="SHA-512" workbookHashValue="tDDn0EslFgGL35X7V3OfPjONrt+T2YJOQHNQE9/uJV7XEh9CPpiuKSTL5IctgM4KUMZschrLirK0Vc6HWYe0XA==" workbookSaltValue="ntXYtzNS9aB6Gh+CpRdG3g==" workbookSpinCount="100000" lockStructure="1"/>
  <bookViews>
    <workbookView xWindow="-110" yWindow="-110" windowWidth="19420" windowHeight="10300" tabRatio="923" xr2:uid="{00000000-000D-0000-FFFF-FFFF00000000}"/>
  </bookViews>
  <sheets>
    <sheet name="最初にお読みください" sheetId="26" r:id="rId1"/>
    <sheet name="入力フォーム" sheetId="18" r:id="rId2"/>
    <sheet name="１.団体申込書" sheetId="27" r:id="rId3"/>
    <sheet name="２.個人申込書" sheetId="31" r:id="rId4"/>
    <sheet name="トレーナースペース申込" sheetId="32" r:id="rId5"/>
    <sheet name="外部指導者確認書（団体用）" sheetId="33" r:id="rId6"/>
    <sheet name="入場許可申請書（個人用）" sheetId="35" r:id="rId7"/>
    <sheet name="選手名簿訂正用紙" sheetId="37" r:id="rId8"/>
    <sheet name="名簿とアサミ" sheetId="19" r:id="rId9"/>
  </sheets>
  <definedNames>
    <definedName name="_xlnm.Print_Area" localSheetId="2">'１.団体申込書'!$A$1:$K$50</definedName>
    <definedName name="_xlnm.Print_Area" localSheetId="3">'２.個人申込書'!$A$1:$N$60</definedName>
    <definedName name="_xlnm.Print_Area" localSheetId="4">トレーナースペース申込!$A$1:$B$25</definedName>
    <definedName name="_xlnm.Print_Area" localSheetId="5">'外部指導者確認書（団体用）'!$A$1:$F$22</definedName>
    <definedName name="_xlnm.Print_Area" localSheetId="6">'入場許可申請書（個人用）'!$A$1:$F$22</definedName>
    <definedName name="_xlnm.Print_Area" localSheetId="1">入力フォーム!$A$1:$J$52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32" l="1"/>
  <c r="I50" i="27"/>
  <c r="B50" i="27"/>
  <c r="C49" i="27"/>
  <c r="I60" i="31"/>
  <c r="C58" i="31"/>
  <c r="C38" i="19" l="1"/>
  <c r="K38" i="19"/>
  <c r="K42" i="19"/>
  <c r="K46" i="19"/>
  <c r="K34" i="19"/>
  <c r="I38" i="19"/>
  <c r="I42" i="19"/>
  <c r="I46" i="19"/>
  <c r="I34" i="19"/>
  <c r="G49" i="19"/>
  <c r="G47" i="19"/>
  <c r="G45" i="19"/>
  <c r="G43" i="19"/>
  <c r="G41" i="19"/>
  <c r="G39" i="19"/>
  <c r="G37" i="19"/>
  <c r="G35" i="19"/>
  <c r="C46" i="19"/>
  <c r="C42" i="19"/>
  <c r="C34" i="19"/>
  <c r="A32" i="19"/>
  <c r="A19" i="19"/>
  <c r="A9" i="19"/>
  <c r="K27" i="19"/>
  <c r="K25" i="19"/>
  <c r="K23" i="19"/>
  <c r="K21" i="19"/>
  <c r="I23" i="19"/>
  <c r="I25" i="19"/>
  <c r="I27" i="19"/>
  <c r="I21" i="19"/>
  <c r="G28" i="19"/>
  <c r="G26" i="19"/>
  <c r="G24" i="19"/>
  <c r="G22" i="19"/>
  <c r="C27" i="19"/>
  <c r="C25" i="19"/>
  <c r="C23" i="19"/>
  <c r="C21" i="19"/>
  <c r="G11" i="19"/>
  <c r="J10" i="19"/>
  <c r="G10" i="19"/>
  <c r="J33" i="18"/>
  <c r="I33" i="18"/>
  <c r="C9" i="19"/>
  <c r="B9" i="19"/>
  <c r="J31" i="18"/>
  <c r="E11" i="19" s="1"/>
  <c r="J30" i="18"/>
  <c r="D11" i="19" s="1"/>
  <c r="I30" i="18"/>
  <c r="I31" i="18"/>
  <c r="J22" i="19"/>
  <c r="J21" i="19"/>
  <c r="E5" i="31"/>
  <c r="A38" i="31"/>
  <c r="A28" i="31"/>
  <c r="B11" i="32"/>
  <c r="A3" i="27"/>
  <c r="K3" i="27"/>
  <c r="J3" i="27"/>
  <c r="I3" i="27"/>
  <c r="H3" i="27"/>
  <c r="G3" i="27"/>
  <c r="F3" i="27"/>
  <c r="E3" i="27"/>
  <c r="D3" i="27"/>
  <c r="C3" i="27"/>
  <c r="B3" i="27"/>
  <c r="A30" i="27"/>
  <c r="A3" i="31"/>
  <c r="D12" i="19"/>
  <c r="E12" i="19"/>
  <c r="F12" i="19"/>
  <c r="C7" i="19"/>
  <c r="N2" i="19"/>
  <c r="O6" i="19" s="1"/>
  <c r="G48" i="19"/>
  <c r="G46" i="19"/>
  <c r="G44" i="19"/>
  <c r="G42" i="19"/>
  <c r="G40" i="19"/>
  <c r="G38" i="19"/>
  <c r="B21" i="19"/>
  <c r="B13" i="32" l="1"/>
  <c r="B9" i="32" l="1"/>
  <c r="G7" i="37"/>
  <c r="G6" i="37"/>
  <c r="G5" i="37"/>
  <c r="G4" i="37"/>
  <c r="I13" i="37"/>
  <c r="F13" i="37"/>
  <c r="C13" i="37"/>
  <c r="K11" i="19"/>
  <c r="F8" i="37"/>
  <c r="F7" i="37"/>
  <c r="F6" i="37"/>
  <c r="I20" i="27"/>
  <c r="A3" i="18"/>
  <c r="A35" i="18"/>
  <c r="B44" i="18"/>
  <c r="B36" i="18"/>
  <c r="A28" i="18"/>
  <c r="B46" i="19"/>
  <c r="B42" i="19"/>
  <c r="B38" i="19"/>
  <c r="B34" i="19"/>
  <c r="B27" i="19"/>
  <c r="B25" i="19"/>
  <c r="B23" i="19"/>
  <c r="C22" i="19"/>
  <c r="C36" i="19" s="1"/>
  <c r="E9" i="19"/>
  <c r="O18" i="19"/>
  <c r="N18" i="19"/>
  <c r="N1" i="19"/>
  <c r="O4" i="19" s="1"/>
  <c r="N23" i="19"/>
  <c r="B31" i="19"/>
  <c r="N19" i="19"/>
  <c r="B17" i="19"/>
  <c r="C48" i="19" l="1"/>
  <c r="C44" i="19"/>
  <c r="C40" i="19"/>
  <c r="B20" i="35"/>
  <c r="F19" i="35"/>
  <c r="B19" i="35"/>
  <c r="B18" i="35"/>
  <c r="B17" i="35"/>
  <c r="E13" i="35"/>
  <c r="F15" i="35"/>
  <c r="B15" i="35"/>
  <c r="B14" i="35"/>
  <c r="B13" i="35"/>
  <c r="B12" i="35"/>
  <c r="D7" i="35"/>
  <c r="C7" i="35"/>
  <c r="D6" i="35"/>
  <c r="C6" i="35"/>
  <c r="D5" i="35"/>
  <c r="D4" i="35"/>
  <c r="A3" i="35"/>
  <c r="F1" i="35"/>
  <c r="E13" i="33"/>
  <c r="J56" i="18"/>
  <c r="J55" i="18"/>
  <c r="J54" i="18"/>
  <c r="J53" i="18"/>
  <c r="I56" i="18"/>
  <c r="I55" i="18"/>
  <c r="I54" i="18"/>
  <c r="I53" i="18"/>
  <c r="B20" i="33"/>
  <c r="F19" i="33"/>
  <c r="B19" i="33"/>
  <c r="B18" i="33"/>
  <c r="B17" i="33"/>
  <c r="F15" i="33"/>
  <c r="B14" i="33"/>
  <c r="B15" i="33"/>
  <c r="E12" i="33"/>
  <c r="B13" i="33"/>
  <c r="B12" i="33"/>
  <c r="E7" i="33"/>
  <c r="D6" i="33"/>
  <c r="D5" i="33"/>
  <c r="D4" i="33"/>
  <c r="F1" i="33"/>
  <c r="A3" i="33"/>
  <c r="J15" i="31"/>
  <c r="C7" i="33"/>
  <c r="C6" i="33"/>
  <c r="C5" i="33"/>
  <c r="C4" i="33"/>
  <c r="M51" i="31"/>
  <c r="N51" i="31"/>
  <c r="J53" i="31"/>
  <c r="H52" i="31"/>
  <c r="H51" i="31"/>
  <c r="G51" i="31"/>
  <c r="D53" i="31"/>
  <c r="B52" i="31"/>
  <c r="B51" i="31"/>
  <c r="N48" i="31"/>
  <c r="M48" i="31"/>
  <c r="J50" i="31"/>
  <c r="H49" i="31"/>
  <c r="H48" i="31"/>
  <c r="G48" i="31"/>
  <c r="D50" i="31"/>
  <c r="B49" i="31"/>
  <c r="B48" i="31"/>
  <c r="N35" i="31"/>
  <c r="N45" i="31"/>
  <c r="G45" i="31"/>
  <c r="M45" i="31"/>
  <c r="J47" i="31"/>
  <c r="D47" i="31"/>
  <c r="H46" i="31"/>
  <c r="H45" i="31"/>
  <c r="B46" i="31"/>
  <c r="B45" i="31"/>
  <c r="N42" i="31"/>
  <c r="M42" i="31"/>
  <c r="J44" i="31"/>
  <c r="H42" i="31"/>
  <c r="H43" i="31"/>
  <c r="G42" i="31"/>
  <c r="D44" i="31"/>
  <c r="B43" i="31"/>
  <c r="B42" i="31"/>
  <c r="M35" i="31"/>
  <c r="J37" i="31"/>
  <c r="I36" i="31"/>
  <c r="I35" i="31"/>
  <c r="N32" i="31"/>
  <c r="M32" i="31"/>
  <c r="J34" i="31"/>
  <c r="I33" i="31"/>
  <c r="I32" i="31"/>
  <c r="G35" i="31"/>
  <c r="F35" i="31"/>
  <c r="C37" i="31"/>
  <c r="B36" i="31"/>
  <c r="B35" i="31"/>
  <c r="G32" i="31"/>
  <c r="F32" i="31"/>
  <c r="C34" i="31"/>
  <c r="B33" i="31"/>
  <c r="B32" i="31"/>
  <c r="K23" i="27"/>
  <c r="N27" i="31"/>
  <c r="J25" i="31"/>
  <c r="D25" i="31"/>
  <c r="D24" i="31"/>
  <c r="E20" i="27"/>
  <c r="I15" i="27"/>
  <c r="E15" i="27"/>
  <c r="J20" i="31"/>
  <c r="E20" i="31"/>
  <c r="G19" i="27"/>
  <c r="H19" i="31"/>
  <c r="H18" i="31"/>
  <c r="J17" i="31"/>
  <c r="D17" i="31"/>
  <c r="D16" i="31"/>
  <c r="E15" i="31"/>
  <c r="H14" i="31"/>
  <c r="J13" i="31"/>
  <c r="D12" i="31"/>
  <c r="E10" i="31"/>
  <c r="D9" i="31"/>
  <c r="E8" i="31"/>
  <c r="J7" i="31"/>
  <c r="D7" i="31"/>
  <c r="B60" i="31" s="1"/>
  <c r="D6" i="31"/>
  <c r="A5" i="31"/>
  <c r="I18" i="27"/>
  <c r="I14" i="27"/>
  <c r="I13" i="27"/>
  <c r="D13" i="27"/>
  <c r="D13" i="31" s="1"/>
  <c r="D12" i="27"/>
  <c r="J5" i="27" l="1"/>
  <c r="J5" i="31" s="1"/>
  <c r="F5" i="27"/>
  <c r="D5" i="27"/>
  <c r="A5" i="27"/>
  <c r="B34" i="27" l="1"/>
  <c r="K40" i="27" l="1"/>
  <c r="I42" i="27"/>
  <c r="H41" i="27"/>
  <c r="H40" i="27"/>
  <c r="K37" i="27"/>
  <c r="I39" i="27"/>
  <c r="H38" i="27"/>
  <c r="H37" i="27"/>
  <c r="K34" i="27"/>
  <c r="I36" i="27"/>
  <c r="H35" i="27"/>
  <c r="H34" i="27"/>
  <c r="F43" i="27"/>
  <c r="C45" i="27"/>
  <c r="B44" i="27"/>
  <c r="B43" i="27"/>
  <c r="F40" i="27"/>
  <c r="C42" i="27"/>
  <c r="B41" i="27"/>
  <c r="B40" i="27"/>
  <c r="F37" i="27"/>
  <c r="C39" i="27"/>
  <c r="B38" i="27"/>
  <c r="B37" i="27"/>
  <c r="B35" i="27"/>
  <c r="F34" i="27"/>
  <c r="C36" i="27"/>
  <c r="I27" i="27"/>
  <c r="D26" i="27"/>
  <c r="D27" i="27"/>
  <c r="I17" i="27"/>
  <c r="D16" i="27"/>
  <c r="D17" i="27"/>
  <c r="E10" i="27"/>
  <c r="D9" i="27"/>
  <c r="E8" i="27"/>
  <c r="I7" i="27"/>
  <c r="D6" i="27"/>
  <c r="D7" i="27"/>
  <c r="J12" i="19" l="1"/>
  <c r="O12" i="19"/>
  <c r="O11" i="19"/>
  <c r="D28" i="19" l="1"/>
  <c r="G27" i="19"/>
  <c r="E27" i="19"/>
  <c r="D27" i="19"/>
  <c r="D26" i="19"/>
  <c r="G25" i="19"/>
  <c r="E25" i="19"/>
  <c r="D25" i="19"/>
  <c r="D24" i="19"/>
  <c r="G23" i="19"/>
  <c r="E23" i="19"/>
  <c r="D23" i="19"/>
  <c r="J28" i="19"/>
  <c r="H22" i="19"/>
  <c r="H26" i="19" s="1"/>
  <c r="F22" i="19"/>
  <c r="F24" i="19" s="1"/>
  <c r="D22" i="19"/>
  <c r="O19" i="19" s="1"/>
  <c r="C28" i="19"/>
  <c r="J27" i="19"/>
  <c r="H21" i="19"/>
  <c r="H25" i="19" s="1"/>
  <c r="G21" i="19"/>
  <c r="F21" i="19"/>
  <c r="F34" i="19" s="1"/>
  <c r="F46" i="19" s="1"/>
  <c r="E21" i="19"/>
  <c r="D21" i="19"/>
  <c r="G36" i="19"/>
  <c r="G34" i="19"/>
  <c r="D49" i="19"/>
  <c r="E48" i="19"/>
  <c r="D48" i="19"/>
  <c r="D47" i="19"/>
  <c r="E46" i="19"/>
  <c r="D46" i="19"/>
  <c r="D45" i="19"/>
  <c r="E44" i="19"/>
  <c r="D44" i="19"/>
  <c r="D43" i="19"/>
  <c r="E42" i="19"/>
  <c r="D42" i="19"/>
  <c r="D41" i="19"/>
  <c r="E40" i="19"/>
  <c r="D40" i="19"/>
  <c r="D39" i="19"/>
  <c r="E38" i="19"/>
  <c r="D38" i="19"/>
  <c r="D37" i="19"/>
  <c r="E36" i="19"/>
  <c r="D36" i="19"/>
  <c r="D35" i="19"/>
  <c r="E34" i="19"/>
  <c r="D34" i="19"/>
  <c r="O23" i="19" l="1"/>
  <c r="O21" i="19"/>
  <c r="O25" i="19"/>
  <c r="O26" i="19"/>
  <c r="O24" i="19"/>
  <c r="O20" i="19"/>
  <c r="O22" i="19"/>
  <c r="H23" i="19"/>
  <c r="C24" i="19"/>
  <c r="C26" i="19"/>
  <c r="J25" i="19"/>
  <c r="F26" i="19"/>
  <c r="J23" i="19"/>
  <c r="J26" i="19"/>
  <c r="H24" i="19"/>
  <c r="J24" i="19"/>
  <c r="F28" i="19"/>
  <c r="F27" i="19"/>
  <c r="F25" i="19"/>
  <c r="F23" i="19"/>
  <c r="H27" i="19"/>
  <c r="H28" i="19"/>
  <c r="H36" i="19"/>
  <c r="H44" i="19" s="1"/>
  <c r="J36" i="19"/>
  <c r="J44" i="19" s="1"/>
  <c r="H34" i="19"/>
  <c r="H38" i="19" s="1"/>
  <c r="J34" i="19"/>
  <c r="J46" i="19" s="1"/>
  <c r="F42" i="19"/>
  <c r="F36" i="19"/>
  <c r="F48" i="19" s="1"/>
  <c r="F38" i="19"/>
  <c r="H46" i="19" l="1"/>
  <c r="H40" i="19"/>
  <c r="H42" i="19"/>
  <c r="H48" i="19"/>
  <c r="J38" i="19"/>
  <c r="J40" i="19"/>
  <c r="J48" i="19"/>
  <c r="J42" i="19"/>
  <c r="F44" i="19"/>
  <c r="F40" i="19"/>
  <c r="F9" i="19" l="1"/>
  <c r="J9" i="19"/>
  <c r="D10" i="19"/>
  <c r="E10" i="19"/>
  <c r="O8" i="19" s="1"/>
  <c r="O10" i="19"/>
  <c r="I11" i="19"/>
  <c r="S2" i="19" s="1"/>
  <c r="J11" i="19"/>
  <c r="S3" i="19" s="1"/>
  <c r="L11" i="19"/>
  <c r="P2" i="19"/>
  <c r="P3" i="19"/>
  <c r="G12" i="19"/>
  <c r="I12" i="19"/>
  <c r="T2" i="19" s="1"/>
  <c r="T3" i="19"/>
  <c r="K12" i="19"/>
  <c r="L12" i="19"/>
  <c r="D13" i="19"/>
  <c r="Q2" i="19" s="1"/>
  <c r="E13" i="19"/>
  <c r="Q3" i="19" s="1"/>
  <c r="F13" i="19"/>
  <c r="G13" i="19"/>
  <c r="I13" i="19"/>
  <c r="U2" i="19" s="1"/>
  <c r="J13" i="19"/>
  <c r="U3" i="19" s="1"/>
  <c r="K13" i="19"/>
  <c r="L13" i="19"/>
  <c r="D14" i="19"/>
  <c r="R2" i="19" s="1"/>
  <c r="E14" i="19"/>
  <c r="R3" i="19" s="1"/>
  <c r="F14" i="19"/>
  <c r="G14" i="19"/>
  <c r="I14" i="19"/>
  <c r="V2" i="19" s="1"/>
  <c r="J14" i="19"/>
  <c r="V3" i="19" s="1"/>
  <c r="K14" i="19"/>
  <c r="L14" i="19"/>
  <c r="O14" i="19" l="1"/>
  <c r="O13" i="19"/>
  <c r="O9" i="19"/>
  <c r="O7" i="19"/>
</calcChain>
</file>

<file path=xl/sharedStrings.xml><?xml version="1.0" encoding="utf-8"?>
<sst xmlns="http://schemas.openxmlformats.org/spreadsheetml/2006/main" count="508" uniqueCount="301">
  <si>
    <t>コーチ・
マネージャー</t>
    <phoneticPr fontId="1"/>
  </si>
  <si>
    <t>チーム順位</t>
    <rPh sb="3" eb="5">
      <t>ジュンイ</t>
    </rPh>
    <phoneticPr fontId="1"/>
  </si>
  <si>
    <t>選手１</t>
    <rPh sb="0" eb="2">
      <t>センシュ</t>
    </rPh>
    <phoneticPr fontId="0"/>
  </si>
  <si>
    <t>選手２</t>
    <rPh sb="0" eb="2">
      <t>センシュ</t>
    </rPh>
    <phoneticPr fontId="0"/>
  </si>
  <si>
    <t>選手３</t>
    <rPh sb="0" eb="2">
      <t>センシュ</t>
    </rPh>
    <phoneticPr fontId="0"/>
  </si>
  <si>
    <t>選手４</t>
    <rPh sb="0" eb="2">
      <t>センシュ</t>
    </rPh>
    <phoneticPr fontId="0"/>
  </si>
  <si>
    <t>選手５</t>
    <rPh sb="0" eb="2">
      <t>センシュ</t>
    </rPh>
    <phoneticPr fontId="0"/>
  </si>
  <si>
    <t>選手６</t>
    <rPh sb="0" eb="2">
      <t>センシュ</t>
    </rPh>
    <phoneticPr fontId="0"/>
  </si>
  <si>
    <t>選手７</t>
    <rPh sb="0" eb="2">
      <t>センシュ</t>
    </rPh>
    <phoneticPr fontId="0"/>
  </si>
  <si>
    <t>監督</t>
    <rPh sb="0" eb="2">
      <t>カントク</t>
    </rPh>
    <phoneticPr fontId="3"/>
  </si>
  <si>
    <t>学校</t>
    <rPh sb="0" eb="2">
      <t>ガッコウ</t>
    </rPh>
    <phoneticPr fontId="1"/>
  </si>
  <si>
    <t>拠点校</t>
    <rPh sb="0" eb="3">
      <t>キョテンコウ</t>
    </rPh>
    <phoneticPr fontId="1"/>
  </si>
  <si>
    <t>地域クラブ</t>
    <rPh sb="0" eb="2">
      <t>チイキ</t>
    </rPh>
    <phoneticPr fontId="1"/>
  </si>
  <si>
    <t>学年(数字のみ)</t>
    <rPh sb="0" eb="2">
      <t>ガクネン</t>
    </rPh>
    <rPh sb="3" eb="5">
      <t>スウジ</t>
    </rPh>
    <phoneticPr fontId="1"/>
  </si>
  <si>
    <t>氏名</t>
    <rPh sb="0" eb="2">
      <t>シメイ</t>
    </rPh>
    <phoneticPr fontId="1"/>
  </si>
  <si>
    <t>ふりがな</t>
    <phoneticPr fontId="1"/>
  </si>
  <si>
    <t>コーチ（外部指導者）</t>
    <phoneticPr fontId="2"/>
  </si>
  <si>
    <t xml:space="preserve">マネージャー（校長）
</t>
    <phoneticPr fontId="2"/>
  </si>
  <si>
    <t xml:space="preserve">マネージャー（教員）
</t>
    <phoneticPr fontId="2"/>
  </si>
  <si>
    <t xml:space="preserve">マネージャー（部活動指導員）
</t>
    <phoneticPr fontId="2"/>
  </si>
  <si>
    <t xml:space="preserve">マネージャー（生徒）
</t>
    <phoneticPr fontId="2"/>
  </si>
  <si>
    <t xml:space="preserve">コーチ（代表者）
</t>
    <phoneticPr fontId="2"/>
  </si>
  <si>
    <t>コーチ（指導者）</t>
    <rPh sb="4" eb="6">
      <t>シドウ</t>
    </rPh>
    <phoneticPr fontId="2"/>
  </si>
  <si>
    <t>マネージャー（所属中学生）</t>
    <phoneticPr fontId="2"/>
  </si>
  <si>
    <t>校長</t>
    <rPh sb="0" eb="1">
      <t>コウ</t>
    </rPh>
    <rPh sb="1" eb="2">
      <t>チョウ</t>
    </rPh>
    <phoneticPr fontId="2"/>
  </si>
  <si>
    <t>教員</t>
    <rPh sb="0" eb="2">
      <t>キョウイン</t>
    </rPh>
    <phoneticPr fontId="2"/>
  </si>
  <si>
    <t>部活動指導員</t>
    <rPh sb="0" eb="6">
      <t>ブカツドウシドウイン</t>
    </rPh>
    <phoneticPr fontId="2"/>
  </si>
  <si>
    <t xml:space="preserve">代表者
</t>
    <phoneticPr fontId="2"/>
  </si>
  <si>
    <t xml:space="preserve">事務担当者（管理者）
</t>
    <phoneticPr fontId="2"/>
  </si>
  <si>
    <t>指導者</t>
    <phoneticPr fontId="2"/>
  </si>
  <si>
    <t>＜下記選択・学校・拠点校＞</t>
    <rPh sb="1" eb="3">
      <t>カキ</t>
    </rPh>
    <rPh sb="3" eb="5">
      <t>センタク</t>
    </rPh>
    <rPh sb="6" eb="8">
      <t>ガッコウ</t>
    </rPh>
    <rPh sb="9" eb="12">
      <t>キョテンコウ</t>
    </rPh>
    <phoneticPr fontId="2"/>
  </si>
  <si>
    <t>＜下記選択・地域クラブ活動＞</t>
    <rPh sb="1" eb="5">
      <t>カキセンタク</t>
    </rPh>
    <rPh sb="6" eb="8">
      <t>チイキ</t>
    </rPh>
    <rPh sb="11" eb="13">
      <t>カツドウ</t>
    </rPh>
    <phoneticPr fontId="2"/>
  </si>
  <si>
    <t>＜下記選択・学校・拠点校＞</t>
    <rPh sb="6" eb="8">
      <t>ガッコウ</t>
    </rPh>
    <rPh sb="9" eb="12">
      <t>キョテンコウ</t>
    </rPh>
    <phoneticPr fontId="2"/>
  </si>
  <si>
    <t>＜下記選択・地域クラブ活動＞</t>
    <rPh sb="6" eb="8">
      <t>チイキ</t>
    </rPh>
    <rPh sb="11" eb="13">
      <t>カツドウ</t>
    </rPh>
    <phoneticPr fontId="2"/>
  </si>
  <si>
    <t>チーム所在地</t>
    <rPh sb="3" eb="6">
      <t>ショザイチ</t>
    </rPh>
    <phoneticPr fontId="1"/>
  </si>
  <si>
    <t>代表者</t>
    <rPh sb="0" eb="3">
      <t>ダイヒョウシャ</t>
    </rPh>
    <phoneticPr fontId="1"/>
  </si>
  <si>
    <t>（１人目)</t>
    <rPh sb="2" eb="4">
      <t>ニンメ</t>
    </rPh>
    <phoneticPr fontId="1"/>
  </si>
  <si>
    <t>（２人目)</t>
    <rPh sb="2" eb="4">
      <t>ニンメ</t>
    </rPh>
    <phoneticPr fontId="1"/>
  </si>
  <si>
    <t>チーム区分</t>
    <rPh sb="3" eb="5">
      <t>クブン</t>
    </rPh>
    <phoneticPr fontId="2"/>
  </si>
  <si>
    <t>ふ　り　が　な</t>
    <phoneticPr fontId="9"/>
  </si>
  <si>
    <t>学校・チーム
所　在　地
連　絡　先</t>
    <rPh sb="0" eb="2">
      <t>ガッコウ</t>
    </rPh>
    <rPh sb="7" eb="8">
      <t>ショ</t>
    </rPh>
    <rPh sb="9" eb="10">
      <t>ザイ</t>
    </rPh>
    <rPh sb="11" eb="12">
      <t>チ</t>
    </rPh>
    <phoneticPr fontId="9"/>
  </si>
  <si>
    <t>〒</t>
    <phoneticPr fontId="2"/>
  </si>
  <si>
    <t>TEL</t>
  </si>
  <si>
    <t>ふりがな</t>
    <phoneticPr fontId="9"/>
  </si>
  <si>
    <t>区分</t>
    <rPh sb="0" eb="2">
      <t>クブン</t>
    </rPh>
    <phoneticPr fontId="2"/>
  </si>
  <si>
    <t>【コーチまたはマネージャー】</t>
    <phoneticPr fontId="2"/>
  </si>
  <si>
    <t>氏　　　名</t>
    <phoneticPr fontId="2"/>
  </si>
  <si>
    <t>※主将は番号１</t>
    <rPh sb="1" eb="3">
      <t>シュショウ</t>
    </rPh>
    <rPh sb="4" eb="6">
      <t>バンゴウ</t>
    </rPh>
    <phoneticPr fontId="9"/>
  </si>
  <si>
    <t>番号</t>
    <rPh sb="0" eb="2">
      <t>バンゴウ</t>
    </rPh>
    <phoneticPr fontId="9"/>
  </si>
  <si>
    <t>学年</t>
    <rPh sb="0" eb="2">
      <t>ガクネン</t>
    </rPh>
    <phoneticPr fontId="9"/>
  </si>
  <si>
    <t>選　手　氏　名</t>
    <rPh sb="0" eb="1">
      <t>セン</t>
    </rPh>
    <rPh sb="2" eb="3">
      <t>テ</t>
    </rPh>
    <rPh sb="4" eb="5">
      <t>シ</t>
    </rPh>
    <rPh sb="6" eb="7">
      <t>メイ</t>
    </rPh>
    <phoneticPr fontId="9"/>
  </si>
  <si>
    <t>選　手　氏　名</t>
  </si>
  <si>
    <t>職印
・
印</t>
    <rPh sb="0" eb="1">
      <t>ショク</t>
    </rPh>
    <rPh sb="1" eb="2">
      <t>イン</t>
    </rPh>
    <rPh sb="5" eb="6">
      <t>イン</t>
    </rPh>
    <phoneticPr fontId="9"/>
  </si>
  <si>
    <t>長・代表</t>
    <rPh sb="0" eb="1">
      <t>チョウ</t>
    </rPh>
    <rPh sb="2" eb="4">
      <t>ダイヒョウ</t>
    </rPh>
    <phoneticPr fontId="2"/>
  </si>
  <si>
    <t>ふ り が な</t>
    <phoneticPr fontId="2"/>
  </si>
  <si>
    <t>学校・チーム
所   在   地
連   絡   先</t>
    <rPh sb="0" eb="2">
      <t>ガッコウ</t>
    </rPh>
    <rPh sb="7" eb="8">
      <t>ショ</t>
    </rPh>
    <rPh sb="11" eb="12">
      <t>ザイ</t>
    </rPh>
    <rPh sb="15" eb="16">
      <t>チ</t>
    </rPh>
    <phoneticPr fontId="9"/>
  </si>
  <si>
    <t>〒</t>
  </si>
  <si>
    <t>　　※団体戦と出場を兼ねる場合は同一監督であること。</t>
    <rPh sb="3" eb="6">
      <t>ダンタイセン</t>
    </rPh>
    <rPh sb="7" eb="9">
      <t>シュツジョウ</t>
    </rPh>
    <rPh sb="10" eb="11">
      <t>カ</t>
    </rPh>
    <rPh sb="13" eb="15">
      <t>バアイ</t>
    </rPh>
    <rPh sb="16" eb="18">
      <t>ドウイツ</t>
    </rPh>
    <rPh sb="18" eb="20">
      <t>カントク</t>
    </rPh>
    <phoneticPr fontId="9"/>
  </si>
  <si>
    <t>ふ　り　が　な</t>
    <phoneticPr fontId="2"/>
  </si>
  <si>
    <t>職印・印</t>
    <rPh sb="0" eb="2">
      <t>ショクイン</t>
    </rPh>
    <rPh sb="3" eb="4">
      <t>シルシ</t>
    </rPh>
    <phoneticPr fontId="9"/>
  </si>
  <si>
    <t>団体</t>
    <rPh sb="0" eb="2">
      <t>ダンタイ</t>
    </rPh>
    <phoneticPr fontId="21"/>
  </si>
  <si>
    <t>選手１</t>
    <rPh sb="0" eb="2">
      <t>センシュ</t>
    </rPh>
    <phoneticPr fontId="21"/>
  </si>
  <si>
    <t>選手２</t>
    <rPh sb="0" eb="2">
      <t>センシュ</t>
    </rPh>
    <phoneticPr fontId="21"/>
  </si>
  <si>
    <t>選手３</t>
    <rPh sb="0" eb="2">
      <t>センシュ</t>
    </rPh>
    <phoneticPr fontId="21"/>
  </si>
  <si>
    <t>選手４</t>
    <rPh sb="0" eb="2">
      <t>センシュ</t>
    </rPh>
    <phoneticPr fontId="21"/>
  </si>
  <si>
    <t>選手５</t>
    <rPh sb="0" eb="2">
      <t>センシュ</t>
    </rPh>
    <phoneticPr fontId="21"/>
  </si>
  <si>
    <t>選手６</t>
    <rPh sb="0" eb="2">
      <t>センシュ</t>
    </rPh>
    <phoneticPr fontId="21"/>
  </si>
  <si>
    <t>選手７</t>
    <rPh sb="0" eb="2">
      <t>センシュ</t>
    </rPh>
    <phoneticPr fontId="21"/>
  </si>
  <si>
    <t>選手</t>
    <rPh sb="0" eb="2">
      <t>センシュ</t>
    </rPh>
    <phoneticPr fontId="21"/>
  </si>
  <si>
    <t>ふりがな</t>
    <phoneticPr fontId="21"/>
  </si>
  <si>
    <t>アサミ
DAN</t>
    <phoneticPr fontId="1"/>
  </si>
  <si>
    <t>アサミ
TAI</t>
    <phoneticPr fontId="1"/>
  </si>
  <si>
    <t>ご確認お願いいたします。</t>
    <rPh sb="1" eb="3">
      <t>カクニン</t>
    </rPh>
    <rPh sb="4" eb="5">
      <t>ネガ</t>
    </rPh>
    <phoneticPr fontId="1"/>
  </si>
  <si>
    <t>対戦表表記名(ゼッケン名)</t>
    <rPh sb="0" eb="2">
      <t>タイセン</t>
    </rPh>
    <rPh sb="2" eb="3">
      <t>ヒョウ</t>
    </rPh>
    <rPh sb="11" eb="12">
      <t>メイ</t>
    </rPh>
    <phoneticPr fontId="2"/>
  </si>
  <si>
    <t>監督者名</t>
    <rPh sb="0" eb="3">
      <t>カントクシャ</t>
    </rPh>
    <rPh sb="3" eb="4">
      <t>メイ</t>
    </rPh>
    <phoneticPr fontId="9"/>
  </si>
  <si>
    <t>　　上記の者は、本競技大会の参加申し込みに際し、大会要項に記載の内容を確認し同意を得ています。又、大会に関わるすべての人は、大会運営に協力することに同意します。</t>
    <rPh sb="2" eb="4">
      <t>ジョウキ</t>
    </rPh>
    <rPh sb="5" eb="6">
      <t>モノ</t>
    </rPh>
    <rPh sb="8" eb="9">
      <t>ホン</t>
    </rPh>
    <rPh sb="9" eb="11">
      <t>キョウギ</t>
    </rPh>
    <rPh sb="11" eb="13">
      <t>タイカイ</t>
    </rPh>
    <rPh sb="14" eb="16">
      <t>サンカ</t>
    </rPh>
    <rPh sb="16" eb="17">
      <t>モウ</t>
    </rPh>
    <rPh sb="18" eb="19">
      <t>コ</t>
    </rPh>
    <rPh sb="21" eb="22">
      <t>サイ</t>
    </rPh>
    <rPh sb="24" eb="26">
      <t>タイカイ</t>
    </rPh>
    <rPh sb="26" eb="28">
      <t>ヨウコウ</t>
    </rPh>
    <rPh sb="29" eb="31">
      <t>キサイ</t>
    </rPh>
    <rPh sb="32" eb="34">
      <t>ナイヨウ</t>
    </rPh>
    <rPh sb="35" eb="37">
      <t>カクニン</t>
    </rPh>
    <rPh sb="38" eb="40">
      <t>ドウイ</t>
    </rPh>
    <rPh sb="41" eb="42">
      <t>エ</t>
    </rPh>
    <rPh sb="47" eb="48">
      <t>マタ</t>
    </rPh>
    <rPh sb="49" eb="51">
      <t>タイカイ</t>
    </rPh>
    <rPh sb="52" eb="53">
      <t>カカ</t>
    </rPh>
    <rPh sb="59" eb="60">
      <t>ヒト</t>
    </rPh>
    <rPh sb="62" eb="64">
      <t>タイカイ</t>
    </rPh>
    <rPh sb="64" eb="66">
      <t>ウンエイ</t>
    </rPh>
    <rPh sb="67" eb="69">
      <t>キョウリョク</t>
    </rPh>
    <rPh sb="74" eb="76">
      <t>ドウイ</t>
    </rPh>
    <phoneticPr fontId="9"/>
  </si>
  <si>
    <t>　　※個人戦と出場を兼ねる場合は同一監督であること。</t>
    <rPh sb="3" eb="5">
      <t>コジン</t>
    </rPh>
    <phoneticPr fontId="1"/>
  </si>
  <si>
    <t>　　※個人戦と出場を兼ねる場合は同一コーチ・マネージャーであること。</t>
    <rPh sb="3" eb="5">
      <t>コジン</t>
    </rPh>
    <phoneticPr fontId="1"/>
  </si>
  <si>
    <t>選　手　氏　名</t>
    <phoneticPr fontId="1"/>
  </si>
  <si>
    <t>ブロック名</t>
    <rPh sb="4" eb="5">
      <t>ナ</t>
    </rPh>
    <phoneticPr fontId="2"/>
  </si>
  <si>
    <t>ブロック順位</t>
    <rPh sb="4" eb="6">
      <t>ジュンイ</t>
    </rPh>
    <phoneticPr fontId="2"/>
  </si>
  <si>
    <t>都道府県名</t>
    <rPh sb="0" eb="4">
      <t>トドウフケン</t>
    </rPh>
    <rPh sb="4" eb="5">
      <t>メイ</t>
    </rPh>
    <phoneticPr fontId="2"/>
  </si>
  <si>
    <t>北海道</t>
    <rPh sb="0" eb="3">
      <t>ホッカイドウ</t>
    </rPh>
    <phoneticPr fontId="5"/>
  </si>
  <si>
    <t>東北</t>
    <rPh sb="0" eb="2">
      <t>トウホク</t>
    </rPh>
    <phoneticPr fontId="5"/>
  </si>
  <si>
    <t>関東</t>
    <rPh sb="0" eb="2">
      <t>カントウ</t>
    </rPh>
    <phoneticPr fontId="5"/>
  </si>
  <si>
    <t>北信越</t>
    <rPh sb="0" eb="3">
      <t>ホクシンエツ</t>
    </rPh>
    <phoneticPr fontId="5"/>
  </si>
  <si>
    <t>東海</t>
    <rPh sb="0" eb="2">
      <t>トウカイ</t>
    </rPh>
    <phoneticPr fontId="5"/>
  </si>
  <si>
    <t>近畿</t>
    <rPh sb="0" eb="2">
      <t>キンキ</t>
    </rPh>
    <phoneticPr fontId="5"/>
  </si>
  <si>
    <t>中国</t>
    <rPh sb="0" eb="2">
      <t>チュウゴク</t>
    </rPh>
    <phoneticPr fontId="5"/>
  </si>
  <si>
    <t>四国</t>
    <rPh sb="0" eb="2">
      <t>シコク</t>
    </rPh>
    <phoneticPr fontId="5"/>
  </si>
  <si>
    <t>九州</t>
    <rPh sb="0" eb="2">
      <t>キュウシュウ</t>
    </rPh>
    <phoneticPr fontId="5"/>
  </si>
  <si>
    <t>青森県</t>
  </si>
  <si>
    <t>岩手県</t>
  </si>
  <si>
    <t>宮城県</t>
  </si>
  <si>
    <t>秋田県</t>
  </si>
  <si>
    <t>山形県</t>
  </si>
  <si>
    <t>福島県</t>
  </si>
  <si>
    <t>茨城県</t>
  </si>
  <si>
    <t>栃木県</t>
    <rPh sb="0" eb="3">
      <t>トチギケン</t>
    </rPh>
    <phoneticPr fontId="5"/>
  </si>
  <si>
    <t>群馬県</t>
  </si>
  <si>
    <t>埼玉県</t>
    <rPh sb="0" eb="2">
      <t>カントウ</t>
    </rPh>
    <phoneticPr fontId="5"/>
  </si>
  <si>
    <t>千葉県</t>
  </si>
  <si>
    <t>東京都</t>
  </si>
  <si>
    <t>神奈川県</t>
  </si>
  <si>
    <t>山梨県</t>
  </si>
  <si>
    <t>長野県</t>
  </si>
  <si>
    <t>新潟県</t>
  </si>
  <si>
    <t>富山県</t>
  </si>
  <si>
    <t>石川県</t>
  </si>
  <si>
    <t>福井県</t>
  </si>
  <si>
    <t>静岡県</t>
  </si>
  <si>
    <t>岐阜県</t>
  </si>
  <si>
    <t>愛知県</t>
  </si>
  <si>
    <t>三重県</t>
  </si>
  <si>
    <t>滋賀県</t>
  </si>
  <si>
    <t>京都府</t>
  </si>
  <si>
    <t>大阪府</t>
    <rPh sb="0" eb="2">
      <t>オオサカ</t>
    </rPh>
    <phoneticPr fontId="5"/>
  </si>
  <si>
    <t>兵庫県</t>
  </si>
  <si>
    <t>奈良県</t>
  </si>
  <si>
    <t>和歌山県</t>
  </si>
  <si>
    <t>鳥取県</t>
  </si>
  <si>
    <t>島根県</t>
  </si>
  <si>
    <t>岡山県</t>
  </si>
  <si>
    <t>広島県</t>
  </si>
  <si>
    <t>山口県</t>
    <rPh sb="0" eb="3">
      <t>ヤマグチケン</t>
    </rPh>
    <phoneticPr fontId="5"/>
  </si>
  <si>
    <t>徳島県</t>
  </si>
  <si>
    <t>香川県</t>
  </si>
  <si>
    <t>高知県</t>
  </si>
  <si>
    <t>愛媛県</t>
  </si>
  <si>
    <t>福岡県</t>
    <rPh sb="0" eb="3">
      <t>フクオカケン</t>
    </rPh>
    <phoneticPr fontId="5"/>
  </si>
  <si>
    <t>佐賀県</t>
  </si>
  <si>
    <t>熊本県</t>
  </si>
  <si>
    <t>長崎県</t>
  </si>
  <si>
    <t>大分県</t>
  </si>
  <si>
    <t>宮崎県</t>
    <rPh sb="0" eb="3">
      <t>ミヤザキケン</t>
    </rPh>
    <phoneticPr fontId="5"/>
  </si>
  <si>
    <t>鹿児島県</t>
  </si>
  <si>
    <t>沖縄県</t>
  </si>
  <si>
    <t>正式な学校・チーム名
＊下記記入</t>
    <rPh sb="0" eb="2">
      <t>セイシキ</t>
    </rPh>
    <rPh sb="3" eb="5">
      <t>ガッコウ</t>
    </rPh>
    <rPh sb="9" eb="10">
      <t>メイ</t>
    </rPh>
    <rPh sb="14" eb="16">
      <t>キニュウ</t>
    </rPh>
    <phoneticPr fontId="1"/>
  </si>
  <si>
    <t>氏名
記入→</t>
    <rPh sb="0" eb="2">
      <t>シメイ</t>
    </rPh>
    <phoneticPr fontId="1"/>
  </si>
  <si>
    <t>区分
選択→</t>
    <rPh sb="0" eb="2">
      <t>クブン</t>
    </rPh>
    <rPh sb="3" eb="5">
      <t>センタク</t>
    </rPh>
    <phoneticPr fontId="1"/>
  </si>
  <si>
    <t>団体戦
コーチ・マネージャー</t>
    <rPh sb="0" eb="3">
      <t>ダンタイセン</t>
    </rPh>
    <phoneticPr fontId="1"/>
  </si>
  <si>
    <t>個人戦のみ
入場許可申請者</t>
    <rPh sb="0" eb="3">
      <t>コジンセン</t>
    </rPh>
    <rPh sb="6" eb="13">
      <t>ニュウジョウキョカシンセイシャ</t>
    </rPh>
    <phoneticPr fontId="1"/>
  </si>
  <si>
    <t>監督</t>
    <rPh sb="0" eb="2">
      <t>カントク</t>
    </rPh>
    <phoneticPr fontId="1"/>
  </si>
  <si>
    <t>出場校長許可者</t>
    <rPh sb="0" eb="4">
      <t>シュツジョウコウチョウ</t>
    </rPh>
    <rPh sb="4" eb="7">
      <t>キョカシャ</t>
    </rPh>
    <phoneticPr fontId="1"/>
  </si>
  <si>
    <t>代表者</t>
    <rPh sb="0" eb="3">
      <t>ダイヒョウシャ</t>
    </rPh>
    <phoneticPr fontId="2"/>
  </si>
  <si>
    <t>事務担当者（管理者）</t>
    <phoneticPr fontId="2"/>
  </si>
  <si>
    <t>所属中学生</t>
    <rPh sb="0" eb="5">
      <t>ショゾクチュウガクセイ</t>
    </rPh>
    <phoneticPr fontId="1"/>
  </si>
  <si>
    <t>ブロック順位</t>
    <rPh sb="4" eb="6">
      <t>ジュンイ</t>
    </rPh>
    <phoneticPr fontId="1"/>
  </si>
  <si>
    <t>開催地１</t>
    <rPh sb="0" eb="3">
      <t>カイサイチ</t>
    </rPh>
    <phoneticPr fontId="1"/>
  </si>
  <si>
    <t>開催地２</t>
    <rPh sb="0" eb="3">
      <t>カイサイチ</t>
    </rPh>
    <phoneticPr fontId="1"/>
  </si>
  <si>
    <t>申込日</t>
    <rPh sb="0" eb="3">
      <t>モウシコミビ</t>
    </rPh>
    <phoneticPr fontId="1"/>
  </si>
  <si>
    <t>学校・チーム名</t>
    <rPh sb="0" eb="2">
      <t>ガッコウ</t>
    </rPh>
    <rPh sb="6" eb="7">
      <t>メイ</t>
    </rPh>
    <phoneticPr fontId="9"/>
  </si>
  <si>
    <t>引率者名</t>
    <phoneticPr fontId="9"/>
  </si>
  <si>
    <t>E-mail</t>
    <phoneticPr fontId="9"/>
  </si>
  <si>
    <t>監督者名</t>
    <phoneticPr fontId="9"/>
  </si>
  <si>
    <t>＊引率する外部指導者(コーチ)が
　 監督を辞退した場合の依頼監督</t>
    <rPh sb="1" eb="3">
      <t>インソツ</t>
    </rPh>
    <rPh sb="19" eb="21">
      <t>カントク</t>
    </rPh>
    <rPh sb="22" eb="24">
      <t>ジタイ</t>
    </rPh>
    <rPh sb="26" eb="28">
      <t>バアイ</t>
    </rPh>
    <rPh sb="29" eb="31">
      <t>イライ</t>
    </rPh>
    <rPh sb="31" eb="33">
      <t>カントク</t>
    </rPh>
    <phoneticPr fontId="2"/>
  </si>
  <si>
    <t>依頼監督の所属校</t>
    <phoneticPr fontId="2"/>
  </si>
  <si>
    <t>学校・チーム名</t>
    <rPh sb="0" eb="1">
      <t>ガク</t>
    </rPh>
    <rPh sb="1" eb="2">
      <t>コウ</t>
    </rPh>
    <rPh sb="6" eb="7">
      <t>メイ</t>
    </rPh>
    <phoneticPr fontId="9"/>
  </si>
  <si>
    <t>令和８年度 第５６回全国中学校バドミントン大会参加申込書</t>
    <phoneticPr fontId="9"/>
  </si>
  <si>
    <t>引率者名</t>
    <rPh sb="0" eb="2">
      <t>インソツ</t>
    </rPh>
    <rPh sb="2" eb="3">
      <t>モノ</t>
    </rPh>
    <phoneticPr fontId="9"/>
  </si>
  <si>
    <t>電話番号</t>
    <rPh sb="0" eb="4">
      <t>デンワバンゴウ</t>
    </rPh>
    <phoneticPr fontId="1"/>
  </si>
  <si>
    <t>E-mail</t>
    <phoneticPr fontId="1"/>
  </si>
  <si>
    <t>依頼監督</t>
    <rPh sb="0" eb="4">
      <t>イライカントク</t>
    </rPh>
    <phoneticPr fontId="1"/>
  </si>
  <si>
    <t>外部指導者</t>
    <rPh sb="0" eb="5">
      <t>ガイブシドウシャ</t>
    </rPh>
    <phoneticPr fontId="1"/>
  </si>
  <si>
    <t>外部指導者（引率のみ)</t>
    <rPh sb="0" eb="5">
      <t>ガイブシドウシャ</t>
    </rPh>
    <rPh sb="6" eb="8">
      <t>インソツ</t>
    </rPh>
    <phoneticPr fontId="1"/>
  </si>
  <si>
    <t>引率者</t>
    <rPh sb="0" eb="3">
      <t>インソツシャ</t>
    </rPh>
    <phoneticPr fontId="1"/>
  </si>
  <si>
    <t>＊区分が部活動指導員の
　　場合のみ記入　　任命権者→</t>
    <rPh sb="1" eb="3">
      <t>クブン</t>
    </rPh>
    <rPh sb="4" eb="7">
      <t>ブカツドウ</t>
    </rPh>
    <rPh sb="7" eb="9">
      <t>シドウ</t>
    </rPh>
    <rPh sb="9" eb="10">
      <t>イン</t>
    </rPh>
    <rPh sb="14" eb="16">
      <t>バアイ</t>
    </rPh>
    <rPh sb="18" eb="20">
      <t>キニュウ</t>
    </rPh>
    <rPh sb="22" eb="26">
      <t>ニンメイケンジャ</t>
    </rPh>
    <phoneticPr fontId="1"/>
  </si>
  <si>
    <t>コーチ【事務担当者（管理者）】</t>
    <phoneticPr fontId="2"/>
  </si>
  <si>
    <t>部活動指導員の任命権者</t>
    <phoneticPr fontId="1"/>
  </si>
  <si>
    <t>入場許可申請者名</t>
    <rPh sb="7" eb="8">
      <t>ナ</t>
    </rPh>
    <phoneticPr fontId="2"/>
  </si>
  <si>
    <t xml:space="preserve">　　※上記の入場許可申請者は、大会参加申込時に個人戦コーチ席入りにおける入場許可申請書を提出すること。
</t>
    <rPh sb="29" eb="30">
      <t>セキ</t>
    </rPh>
    <phoneticPr fontId="9"/>
  </si>
  <si>
    <t>　　※団体戦と出場を兼ねる場合は、入場許可を申請する必要なし。</t>
    <phoneticPr fontId="2"/>
  </si>
  <si>
    <t>※トレーナースペースの使用希望の有無：</t>
    <phoneticPr fontId="2"/>
  </si>
  <si>
    <t>ブロック順位</t>
    <rPh sb="4" eb="6">
      <t>ジュンイ</t>
    </rPh>
    <phoneticPr fontId="9"/>
  </si>
  <si>
    <t>ブロック
順位</t>
    <rPh sb="5" eb="7">
      <t>ジュンイ</t>
    </rPh>
    <phoneticPr fontId="9"/>
  </si>
  <si>
    <t>　上記の者は、本競技大会の参加申し込みに際し、大会要項に記載の内容を確認し同意を得ています。又、宿泊については、宿泊要項を厳守し申し込みます。</t>
    <rPh sb="1" eb="3">
      <t>ジョウキ</t>
    </rPh>
    <rPh sb="4" eb="5">
      <t>モノ</t>
    </rPh>
    <rPh sb="7" eb="8">
      <t>ホン</t>
    </rPh>
    <rPh sb="8" eb="10">
      <t>キョウギ</t>
    </rPh>
    <rPh sb="10" eb="12">
      <t>タイカイ</t>
    </rPh>
    <rPh sb="13" eb="15">
      <t>サンカ</t>
    </rPh>
    <rPh sb="15" eb="16">
      <t>モウ</t>
    </rPh>
    <rPh sb="17" eb="18">
      <t>コ</t>
    </rPh>
    <rPh sb="20" eb="21">
      <t>サイ</t>
    </rPh>
    <rPh sb="23" eb="25">
      <t>タイカイ</t>
    </rPh>
    <rPh sb="25" eb="27">
      <t>ヨウコウ</t>
    </rPh>
    <rPh sb="28" eb="30">
      <t>キサイ</t>
    </rPh>
    <rPh sb="31" eb="33">
      <t>ナイヨウ</t>
    </rPh>
    <rPh sb="34" eb="36">
      <t>カクニン</t>
    </rPh>
    <rPh sb="37" eb="39">
      <t>ドウイ</t>
    </rPh>
    <rPh sb="40" eb="41">
      <t>エ</t>
    </rPh>
    <phoneticPr fontId="9"/>
  </si>
  <si>
    <t>対戦表表記名(ゼッケン名)</t>
    <phoneticPr fontId="1"/>
  </si>
  <si>
    <t>部活動指導員の任命権者</t>
    <phoneticPr fontId="1"/>
  </si>
  <si>
    <t>　　※上記の引率・監督者が部活動指導員の場合、任命権者を記入すること。</t>
    <rPh sb="11" eb="12">
      <t>モノ</t>
    </rPh>
    <phoneticPr fontId="9"/>
  </si>
  <si>
    <t>　　※上記の引率・監督が部活動指導員の場合、任命権者を直接記入すること。</t>
    <rPh sb="3" eb="5">
      <t>ジョウキ</t>
    </rPh>
    <rPh sb="6" eb="8">
      <t>インソツ</t>
    </rPh>
    <rPh sb="9" eb="11">
      <t>カントク</t>
    </rPh>
    <rPh sb="12" eb="15">
      <t>ブカツドウ</t>
    </rPh>
    <rPh sb="27" eb="29">
      <t>チョクセツ</t>
    </rPh>
    <phoneticPr fontId="9"/>
  </si>
  <si>
    <t>【学校のみ】</t>
    <rPh sb="1" eb="3">
      <t>ガッコウ</t>
    </rPh>
    <phoneticPr fontId="1"/>
  </si>
  <si>
    <t>依頼監督の学校名</t>
    <rPh sb="0" eb="4">
      <t>イライカントク</t>
    </rPh>
    <rPh sb="5" eb="8">
      <t>ガッコウメイ</t>
    </rPh>
    <phoneticPr fontId="1"/>
  </si>
  <si>
    <t>引率者連絡先</t>
    <rPh sb="0" eb="3">
      <t>インソツシャ</t>
    </rPh>
    <phoneticPr fontId="9"/>
  </si>
  <si>
    <t>監督者連絡先</t>
    <rPh sb="0" eb="2">
      <t>カントク</t>
    </rPh>
    <rPh sb="2" eb="3">
      <t>シャ</t>
    </rPh>
    <phoneticPr fontId="9"/>
  </si>
  <si>
    <t>監督者連絡先</t>
    <rPh sb="0" eb="3">
      <t>カントクシャ</t>
    </rPh>
    <phoneticPr fontId="9"/>
  </si>
  <si>
    <t>引率者連絡先</t>
    <rPh sb="0" eb="3">
      <t>インソツシャ</t>
    </rPh>
    <rPh sb="3" eb="6">
      <t>レンラクサキ</t>
    </rPh>
    <phoneticPr fontId="9"/>
  </si>
  <si>
    <t>【全チーム】</t>
    <rPh sb="1" eb="2">
      <t>ゼン</t>
    </rPh>
    <phoneticPr fontId="1"/>
  </si>
  <si>
    <t>トレーナスペース使用希望</t>
    <rPh sb="8" eb="10">
      <t>シヨウ</t>
    </rPh>
    <rPh sb="10" eb="12">
      <t>キボウ</t>
    </rPh>
    <phoneticPr fontId="1"/>
  </si>
  <si>
    <t>〇</t>
    <phoneticPr fontId="1"/>
  </si>
  <si>
    <t>✕</t>
    <phoneticPr fontId="1"/>
  </si>
  <si>
    <t>右の二次元コードでも申し込むこと→→</t>
    <rPh sb="0" eb="1">
      <t>ミギ</t>
    </rPh>
    <rPh sb="2" eb="5">
      <t>ニジゲン</t>
    </rPh>
    <rPh sb="10" eb="11">
      <t>モウ</t>
    </rPh>
    <rPh sb="12" eb="13">
      <t>コ</t>
    </rPh>
    <phoneticPr fontId="1"/>
  </si>
  <si>
    <t>所属校</t>
    <rPh sb="0" eb="3">
      <t>ショゾクコウ</t>
    </rPh>
    <phoneticPr fontId="2"/>
  </si>
  <si>
    <t>申込日：</t>
    <rPh sb="0" eb="3">
      <t>モウシコミビ</t>
    </rPh>
    <phoneticPr fontId="1"/>
  </si>
  <si>
    <t>トレーナースペース　使用申込書</t>
    <rPh sb="10" eb="15">
      <t>シヨウモウシコミショ</t>
    </rPh>
    <phoneticPr fontId="2"/>
  </si>
  <si>
    <t>都道府県名</t>
    <rPh sb="0" eb="5">
      <t>トドウフケンメイ</t>
    </rPh>
    <phoneticPr fontId="2"/>
  </si>
  <si>
    <t>学校・チーム名</t>
    <phoneticPr fontId="2"/>
  </si>
  <si>
    <t>監督名</t>
    <phoneticPr fontId="2"/>
  </si>
  <si>
    <t>＊希望しないチームは、提出の必要はありません。</t>
    <rPh sb="1" eb="3">
      <t>キボウ</t>
    </rPh>
    <rPh sb="11" eb="13">
      <t>テイシュツ</t>
    </rPh>
    <rPh sb="14" eb="16">
      <t>ヒツヨウ</t>
    </rPh>
    <phoneticPr fontId="2"/>
  </si>
  <si>
    <t>ブロック名</t>
    <rPh sb="4" eb="5">
      <t>メイ</t>
    </rPh>
    <phoneticPr fontId="2"/>
  </si>
  <si>
    <t>ふりがな</t>
    <phoneticPr fontId="2"/>
  </si>
  <si>
    <t>チーム区分</t>
  </si>
  <si>
    <t>氏　　名</t>
    <rPh sb="0" eb="1">
      <t>ウジ</t>
    </rPh>
    <rPh sb="3" eb="4">
      <t>ナ</t>
    </rPh>
    <phoneticPr fontId="2"/>
  </si>
  <si>
    <t>性　　別</t>
    <rPh sb="0" eb="1">
      <t>セイ</t>
    </rPh>
    <rPh sb="3" eb="4">
      <t>ベツ</t>
    </rPh>
    <phoneticPr fontId="2"/>
  </si>
  <si>
    <t>年　齢</t>
    <rPh sb="0" eb="1">
      <t>トシ</t>
    </rPh>
    <rPh sb="2" eb="3">
      <t>トシ</t>
    </rPh>
    <phoneticPr fontId="2"/>
  </si>
  <si>
    <t>学校との
関わり</t>
    <rPh sb="0" eb="2">
      <t>ガッコウ</t>
    </rPh>
    <rPh sb="5" eb="6">
      <t>カカ</t>
    </rPh>
    <phoneticPr fontId="2"/>
  </si>
  <si>
    <t>【入場許可申請者】</t>
    <phoneticPr fontId="2"/>
  </si>
  <si>
    <t>令和８年度 第５６回全国中学校バドミントン大会（個人戦）</t>
    <rPh sb="24" eb="27">
      <t>コジンセン</t>
    </rPh>
    <phoneticPr fontId="1"/>
  </si>
  <si>
    <t>　令和８年度全国中学校体育大会第５６回全国中学校バドミントン大会
大会期間中のトレーナースペースの使用についての許可をお願いします。</t>
    <rPh sb="1" eb="3">
      <t>レイワ</t>
    </rPh>
    <rPh sb="4" eb="6">
      <t>ネンド</t>
    </rPh>
    <rPh sb="6" eb="8">
      <t>ゼンコク</t>
    </rPh>
    <rPh sb="8" eb="11">
      <t>チュウガッコウ</t>
    </rPh>
    <rPh sb="11" eb="13">
      <t>タイイク</t>
    </rPh>
    <rPh sb="13" eb="15">
      <t>タイカイ</t>
    </rPh>
    <rPh sb="15" eb="16">
      <t>ダイ</t>
    </rPh>
    <rPh sb="18" eb="19">
      <t>カイ</t>
    </rPh>
    <rPh sb="19" eb="21">
      <t>ゼンコク</t>
    </rPh>
    <rPh sb="21" eb="24">
      <t>チュウガッコウ</t>
    </rPh>
    <rPh sb="30" eb="32">
      <t>タイカイ</t>
    </rPh>
    <rPh sb="34" eb="39">
      <t>タイカイキカンチュウ</t>
    </rPh>
    <rPh sb="50" eb="52">
      <t>シヨウ</t>
    </rPh>
    <rPh sb="57" eb="59">
      <t>キョカ</t>
    </rPh>
    <rPh sb="61" eb="62">
      <t>ネガ</t>
    </rPh>
    <phoneticPr fontId="2"/>
  </si>
  <si>
    <t xml:space="preserve">　次の者を、本校が令和８年度全国中学校体育大会第５６回全国中学校バドミントン大会団体戦に出場する際の外部指導者として承認いたします。 </t>
    <phoneticPr fontId="2"/>
  </si>
  <si>
    <t>外部指導者確認書＜団体戦＞</t>
    <rPh sb="0" eb="2">
      <t>ガイブ</t>
    </rPh>
    <rPh sb="5" eb="8">
      <t>カクニンショ</t>
    </rPh>
    <phoneticPr fontId="2"/>
  </si>
  <si>
    <t>学校名</t>
    <rPh sb="0" eb="2">
      <t>ガッコウ</t>
    </rPh>
    <rPh sb="2" eb="3">
      <t>メイ</t>
    </rPh>
    <phoneticPr fontId="2"/>
  </si>
  <si>
    <t>【外部指導者】</t>
    <rPh sb="1" eb="6">
      <t>ガイブシドウシャ</t>
    </rPh>
    <phoneticPr fontId="2"/>
  </si>
  <si>
    <t>男子・女子</t>
    <rPh sb="0" eb="2">
      <t>ダンシ</t>
    </rPh>
    <rPh sb="3" eb="5">
      <t>ジョシ</t>
    </rPh>
    <phoneticPr fontId="2"/>
  </si>
  <si>
    <t>男子</t>
    <rPh sb="0" eb="2">
      <t>ダンシ</t>
    </rPh>
    <phoneticPr fontId="1"/>
  </si>
  <si>
    <t>女子</t>
    <rPh sb="0" eb="2">
      <t>ジョシ</t>
    </rPh>
    <phoneticPr fontId="1"/>
  </si>
  <si>
    <t>性別
選択→</t>
    <rPh sb="0" eb="2">
      <t>セイベツ</t>
    </rPh>
    <rPh sb="3" eb="5">
      <t>センタク</t>
    </rPh>
    <phoneticPr fontId="1"/>
  </si>
  <si>
    <t>歳</t>
    <rPh sb="0" eb="1">
      <t>サイ</t>
    </rPh>
    <phoneticPr fontId="1"/>
  </si>
  <si>
    <t>学校との関わり</t>
    <rPh sb="0" eb="2">
      <t>ガッコウ</t>
    </rPh>
    <rPh sb="4" eb="5">
      <t>カカ</t>
    </rPh>
    <phoneticPr fontId="1"/>
  </si>
  <si>
    <t>入場許可申請書＜個人戦＞</t>
    <rPh sb="0" eb="2">
      <t>ニュウジョウ</t>
    </rPh>
    <rPh sb="2" eb="4">
      <t>キョカ</t>
    </rPh>
    <rPh sb="4" eb="7">
      <t>シンセイショ</t>
    </rPh>
    <rPh sb="8" eb="10">
      <t>コジン</t>
    </rPh>
    <rPh sb="10" eb="11">
      <t>セン</t>
    </rPh>
    <phoneticPr fontId="2"/>
  </si>
  <si>
    <t>　次の者を、本校が令和８年度全国中学校体育大会第５６回全国中学校バドミントン大会の個人戦においてコーチ席入りすることを承認し、会場への入場をお願いしたく申請いたします。</t>
    <phoneticPr fontId="2"/>
  </si>
  <si>
    <t>選手との
関わり</t>
    <rPh sb="0" eb="2">
      <t>センシュ</t>
    </rPh>
    <rPh sb="5" eb="6">
      <t>カカ</t>
    </rPh>
    <phoneticPr fontId="2"/>
  </si>
  <si>
    <t>※入場許可申請者が男女個人戦とも同一人の場合、男女別に入場許可申請書を提出
  してください。
※団体戦登録メンバー(監督・選手・マネージャーまたは外部指導者(コーチ))は、
　提出の必要はありません。
※本書は大会参加申込書と一緒に送付してください。</t>
    <phoneticPr fontId="2"/>
  </si>
  <si>
    <t>チーム情報
【全チーム】</t>
    <rPh sb="3" eb="5">
      <t>ジョウホウ</t>
    </rPh>
    <phoneticPr fontId="1"/>
  </si>
  <si>
    <t>お願い①</t>
    <rPh sb="1" eb="2">
      <t>ネガ</t>
    </rPh>
    <phoneticPr fontId="1"/>
  </si>
  <si>
    <t>お願い②</t>
    <rPh sb="1" eb="2">
      <t>ネガ</t>
    </rPh>
    <phoneticPr fontId="1"/>
  </si>
  <si>
    <t>資料「第５６回全国中学校バドミントン大会の参加申込み～振込みまでの流れ」をよくご確認いただいてから入力をお願いします。</t>
    <rPh sb="0" eb="2">
      <t>シリョウ</t>
    </rPh>
    <rPh sb="3" eb="4">
      <t>ダイ</t>
    </rPh>
    <rPh sb="6" eb="7">
      <t>カイ</t>
    </rPh>
    <rPh sb="7" eb="9">
      <t>ゼンコク</t>
    </rPh>
    <rPh sb="9" eb="12">
      <t>チュウガッコウ</t>
    </rPh>
    <rPh sb="18" eb="20">
      <t>タイカイ</t>
    </rPh>
    <rPh sb="21" eb="23">
      <t>サンカ</t>
    </rPh>
    <rPh sb="23" eb="25">
      <t>モウシコ</t>
    </rPh>
    <rPh sb="27" eb="29">
      <t>フリコミ</t>
    </rPh>
    <rPh sb="33" eb="34">
      <t>ナガ</t>
    </rPh>
    <rPh sb="40" eb="42">
      <t>カクニン</t>
    </rPh>
    <rPh sb="49" eb="51">
      <t>ニュウリョク</t>
    </rPh>
    <rPh sb="53" eb="54">
      <t>ネガ</t>
    </rPh>
    <phoneticPr fontId="1"/>
  </si>
  <si>
    <t>セルのコピー・ぺーストなどを行うと、セルの形式(設定)が崩れます。お手数をおかけし、申し訳ございませんが、「コピー・ペースト」を極力使わず作成していただきますよう、ご協力お願いします。</t>
    <rPh sb="14" eb="15">
      <t>オコナ</t>
    </rPh>
    <rPh sb="21" eb="23">
      <t>ケイシキ</t>
    </rPh>
    <rPh sb="24" eb="26">
      <t>セッテイ</t>
    </rPh>
    <rPh sb="28" eb="29">
      <t>クズ</t>
    </rPh>
    <rPh sb="34" eb="36">
      <t>テスウ</t>
    </rPh>
    <rPh sb="42" eb="43">
      <t>モウ</t>
    </rPh>
    <rPh sb="44" eb="45">
      <t>ワケ</t>
    </rPh>
    <rPh sb="64" eb="66">
      <t>キョクリョク</t>
    </rPh>
    <rPh sb="66" eb="67">
      <t>ツカ</t>
    </rPh>
    <rPh sb="69" eb="71">
      <t>サクセイ</t>
    </rPh>
    <rPh sb="83" eb="85">
      <t>キョウリョク</t>
    </rPh>
    <rPh sb="86" eb="87">
      <t>ネガ</t>
    </rPh>
    <phoneticPr fontId="1"/>
  </si>
  <si>
    <t>入力方法</t>
    <rPh sb="0" eb="2">
      <t>ニュウリョク</t>
    </rPh>
    <rPh sb="2" eb="4">
      <t>ホウホウ</t>
    </rPh>
    <phoneticPr fontId="1"/>
  </si>
  <si>
    <t>①「入力フォーム」にのみ入力をお願いします。
②「1.団体申込書」以降の書式は、「入力フォーム」の内容が反映されるようになっています。１度入力されたものを変更される場合も、「入力フォーム」の内容を変更してください。</t>
    <rPh sb="2" eb="4">
      <t>ニュウリョク</t>
    </rPh>
    <rPh sb="12" eb="14">
      <t>ニュウリョク</t>
    </rPh>
    <rPh sb="16" eb="17">
      <t>ネガ</t>
    </rPh>
    <rPh sb="27" eb="29">
      <t>ダンタイ</t>
    </rPh>
    <rPh sb="29" eb="32">
      <t>モウシコミショ</t>
    </rPh>
    <rPh sb="33" eb="35">
      <t>イコウ</t>
    </rPh>
    <rPh sb="36" eb="38">
      <t>ショシキ</t>
    </rPh>
    <rPh sb="41" eb="43">
      <t>ニュウリョク</t>
    </rPh>
    <rPh sb="49" eb="51">
      <t>ナイヨウ</t>
    </rPh>
    <rPh sb="52" eb="54">
      <t>ハンエイ</t>
    </rPh>
    <rPh sb="68" eb="69">
      <t>ド</t>
    </rPh>
    <rPh sb="69" eb="71">
      <t>ニュウリョク</t>
    </rPh>
    <rPh sb="77" eb="79">
      <t>ヘンコウ</t>
    </rPh>
    <rPh sb="82" eb="84">
      <t>バアイ</t>
    </rPh>
    <rPh sb="87" eb="89">
      <t>ニュウリョク</t>
    </rPh>
    <rPh sb="95" eb="97">
      <t>ナイヨウ</t>
    </rPh>
    <rPh sb="98" eb="100">
      <t>ヘンコウ</t>
    </rPh>
    <phoneticPr fontId="1"/>
  </si>
  <si>
    <r>
      <t>申込日</t>
    </r>
    <r>
      <rPr>
        <sz val="20"/>
        <color theme="1"/>
        <rFont val="UD デジタル 教科書体 NP-R"/>
        <family val="1"/>
        <charset val="128"/>
      </rPr>
      <t>　</t>
    </r>
    <r>
      <rPr>
        <b/>
        <u/>
        <sz val="20"/>
        <color theme="1"/>
        <rFont val="UD デジタル 教科書体 NP-R"/>
        <family val="1"/>
        <charset val="128"/>
      </rPr>
      <t>例)2026/08/08　　→</t>
    </r>
    <rPh sb="0" eb="2">
      <t>モウシコミ</t>
    </rPh>
    <rPh sb="2" eb="3">
      <t>ニチ</t>
    </rPh>
    <rPh sb="4" eb="5">
      <t>レイ</t>
    </rPh>
    <phoneticPr fontId="1"/>
  </si>
  <si>
    <r>
      <t xml:space="preserve">ブロック名
</t>
    </r>
    <r>
      <rPr>
        <sz val="11"/>
        <color theme="1"/>
        <rFont val="UD デジタル 教科書体 NP-R"/>
        <family val="1"/>
        <charset val="128"/>
      </rPr>
      <t>＊下記選択</t>
    </r>
    <rPh sb="4" eb="5">
      <t>メイ</t>
    </rPh>
    <rPh sb="7" eb="9">
      <t>カキ</t>
    </rPh>
    <rPh sb="9" eb="11">
      <t>センタク</t>
    </rPh>
    <phoneticPr fontId="1"/>
  </si>
  <si>
    <r>
      <t xml:space="preserve">都道府県名
</t>
    </r>
    <r>
      <rPr>
        <sz val="11"/>
        <color theme="1"/>
        <rFont val="UD デジタル 教科書体 NP-R"/>
        <family val="1"/>
        <charset val="128"/>
      </rPr>
      <t>＊下記選択</t>
    </r>
    <rPh sb="0" eb="5">
      <t>トドウフケンメイ</t>
    </rPh>
    <rPh sb="7" eb="9">
      <t>カキ</t>
    </rPh>
    <rPh sb="9" eb="11">
      <t>センタク</t>
    </rPh>
    <phoneticPr fontId="1"/>
  </si>
  <si>
    <r>
      <rPr>
        <sz val="11"/>
        <color theme="1"/>
        <rFont val="UD デジタル 教科書体 NP-R"/>
        <family val="1"/>
        <charset val="128"/>
      </rPr>
      <t>チーム区分</t>
    </r>
    <r>
      <rPr>
        <sz val="12"/>
        <color theme="1"/>
        <rFont val="UD デジタル 教科書体 NP-R"/>
        <family val="1"/>
        <charset val="128"/>
      </rPr>
      <t xml:space="preserve">
</t>
    </r>
    <r>
      <rPr>
        <sz val="11"/>
        <color theme="1"/>
        <rFont val="UD デジタル 教科書体 NP-R"/>
        <family val="1"/>
        <charset val="128"/>
      </rPr>
      <t>＊下記選択</t>
    </r>
    <rPh sb="3" eb="5">
      <t>クブン</t>
    </rPh>
    <phoneticPr fontId="1"/>
  </si>
  <si>
    <r>
      <t xml:space="preserve">男子・女子
</t>
    </r>
    <r>
      <rPr>
        <sz val="11"/>
        <color theme="1"/>
        <rFont val="UD デジタル 教科書体 NP-R"/>
        <family val="1"/>
        <charset val="128"/>
      </rPr>
      <t>＊下記選択</t>
    </r>
    <rPh sb="0" eb="2">
      <t>ダンシ</t>
    </rPh>
    <rPh sb="3" eb="5">
      <t>ジョシ</t>
    </rPh>
    <phoneticPr fontId="1"/>
  </si>
  <si>
    <r>
      <rPr>
        <sz val="11"/>
        <color theme="1"/>
        <rFont val="UD デジタル 教科書体 NP-R"/>
        <family val="1"/>
        <charset val="128"/>
      </rPr>
      <t>郵便番号</t>
    </r>
    <r>
      <rPr>
        <sz val="12"/>
        <color theme="1"/>
        <rFont val="UD デジタル 教科書体 NP-R"/>
        <family val="1"/>
        <charset val="128"/>
      </rPr>
      <t xml:space="preserve">
</t>
    </r>
    <r>
      <rPr>
        <sz val="11"/>
        <color theme="1"/>
        <rFont val="UD デジタル 教科書体 NP-R"/>
        <family val="1"/>
        <charset val="128"/>
      </rPr>
      <t>＊下記記入</t>
    </r>
    <rPh sb="0" eb="4">
      <t>ユウビンバンゴウ</t>
    </rPh>
    <phoneticPr fontId="1"/>
  </si>
  <si>
    <r>
      <rPr>
        <sz val="14"/>
        <color theme="1"/>
        <rFont val="UD デジタル 教科書体 NP-R"/>
        <family val="1"/>
        <charset val="128"/>
      </rPr>
      <t>住所</t>
    </r>
    <r>
      <rPr>
        <sz val="12"/>
        <color theme="1"/>
        <rFont val="UD デジタル 教科書体 NP-R"/>
        <family val="1"/>
        <charset val="128"/>
      </rPr>
      <t>　＊都道府県名から
＊下記記入</t>
    </r>
    <rPh sb="0" eb="2">
      <t>ジュウショ</t>
    </rPh>
    <rPh sb="4" eb="9">
      <t>トドウフケンメイ</t>
    </rPh>
    <phoneticPr fontId="1"/>
  </si>
  <si>
    <r>
      <rPr>
        <sz val="10"/>
        <color theme="1"/>
        <rFont val="UD デジタル 教科書体 NP-R"/>
        <family val="1"/>
        <charset val="128"/>
      </rPr>
      <t>チーム連絡先（電話番号)</t>
    </r>
    <r>
      <rPr>
        <sz val="12"/>
        <color theme="1"/>
        <rFont val="UD デジタル 教科書体 NP-R"/>
        <family val="1"/>
        <charset val="128"/>
      </rPr>
      <t xml:space="preserve">
＊下記記入</t>
    </r>
    <rPh sb="3" eb="6">
      <t>レンラクサキ</t>
    </rPh>
    <rPh sb="7" eb="9">
      <t>デンワ</t>
    </rPh>
    <rPh sb="9" eb="11">
      <t>バンゴウ</t>
    </rPh>
    <phoneticPr fontId="1"/>
  </si>
  <si>
    <r>
      <rPr>
        <sz val="11"/>
        <color theme="1"/>
        <rFont val="UD デジタル 教科書体 NP-R"/>
        <family val="1"/>
        <charset val="128"/>
      </rPr>
      <t>代表者名（学校は校長)</t>
    </r>
    <r>
      <rPr>
        <sz val="12"/>
        <color theme="1"/>
        <rFont val="UD デジタル 教科書体 NP-R"/>
        <family val="1"/>
        <charset val="128"/>
      </rPr>
      <t xml:space="preserve">
＊下記記入</t>
    </r>
    <rPh sb="0" eb="4">
      <t>ダイヒョウシャメイ</t>
    </rPh>
    <rPh sb="5" eb="7">
      <t>ガッコウ</t>
    </rPh>
    <rPh sb="8" eb="10">
      <t>コウチョウ</t>
    </rPh>
    <phoneticPr fontId="1"/>
  </si>
  <si>
    <r>
      <t xml:space="preserve">引率者名
</t>
    </r>
    <r>
      <rPr>
        <sz val="12"/>
        <color theme="1"/>
        <rFont val="UD デジタル 教科書体 NP-R"/>
        <family val="1"/>
        <charset val="128"/>
      </rPr>
      <t>（団体戦・個人戦共通)
＊依頼監督以外は監督と同一</t>
    </r>
    <rPh sb="0" eb="2">
      <t>インソツ</t>
    </rPh>
    <rPh sb="2" eb="3">
      <t>シャ</t>
    </rPh>
    <rPh sb="3" eb="4">
      <t>メイ</t>
    </rPh>
    <rPh sb="18" eb="22">
      <t>イライカントク</t>
    </rPh>
    <rPh sb="22" eb="24">
      <t>イガイ</t>
    </rPh>
    <rPh sb="25" eb="27">
      <t>カントク</t>
    </rPh>
    <rPh sb="28" eb="30">
      <t>ドウイツ</t>
    </rPh>
    <phoneticPr fontId="1"/>
  </si>
  <si>
    <r>
      <rPr>
        <sz val="14"/>
        <color theme="1"/>
        <rFont val="UD デジタル 教科書体 NP-R"/>
        <family val="1"/>
        <charset val="128"/>
      </rPr>
      <t xml:space="preserve">監督者名
</t>
    </r>
    <r>
      <rPr>
        <sz val="12"/>
        <color theme="1"/>
        <rFont val="UD デジタル 教科書体 NP-R"/>
        <family val="1"/>
        <charset val="128"/>
      </rPr>
      <t xml:space="preserve">（団体戦・個人戦共通)
＊依頼監督以外は引率と同一
</t>
    </r>
    <rPh sb="0" eb="2">
      <t>カントク</t>
    </rPh>
    <rPh sb="2" eb="3">
      <t>シャ</t>
    </rPh>
    <rPh sb="3" eb="4">
      <t>メイ</t>
    </rPh>
    <rPh sb="6" eb="9">
      <t>ダンタイセン</t>
    </rPh>
    <rPh sb="10" eb="13">
      <t>コジンセン</t>
    </rPh>
    <rPh sb="13" eb="15">
      <t>キョウツウ</t>
    </rPh>
    <rPh sb="18" eb="24">
      <t>イライカントクイガイ</t>
    </rPh>
    <rPh sb="25" eb="27">
      <t>インソツ</t>
    </rPh>
    <rPh sb="28" eb="30">
      <t>ドウイチ</t>
    </rPh>
    <phoneticPr fontId="3"/>
  </si>
  <si>
    <r>
      <t xml:space="preserve">年齢
</t>
    </r>
    <r>
      <rPr>
        <sz val="9"/>
        <color theme="1"/>
        <rFont val="UD デジタル 教科書体 NP-R"/>
        <family val="1"/>
        <charset val="128"/>
      </rPr>
      <t>数字を記入→</t>
    </r>
    <rPh sb="0" eb="2">
      <t>ネンレイ</t>
    </rPh>
    <rPh sb="3" eb="5">
      <t>スウジ</t>
    </rPh>
    <rPh sb="6" eb="8">
      <t>キニュウ</t>
    </rPh>
    <phoneticPr fontId="1"/>
  </si>
  <si>
    <r>
      <t xml:space="preserve">団体戦
</t>
    </r>
    <r>
      <rPr>
        <sz val="9"/>
        <color theme="1"/>
        <rFont val="UD デジタル 教科書体 NP-R"/>
        <family val="1"/>
        <charset val="128"/>
      </rPr>
      <t>コーチマネージャー</t>
    </r>
    <rPh sb="0" eb="3">
      <t>ダンタイセン</t>
    </rPh>
    <phoneticPr fontId="1"/>
  </si>
  <si>
    <r>
      <t xml:space="preserve">個人
</t>
    </r>
    <r>
      <rPr>
        <sz val="11"/>
        <color theme="1"/>
        <rFont val="UD デジタル 教科書体 NP-R"/>
        <family val="1"/>
        <charset val="128"/>
      </rPr>
      <t>入場許可申請者</t>
    </r>
    <rPh sb="0" eb="2">
      <t>コジン</t>
    </rPh>
    <rPh sb="3" eb="10">
      <t>ニュウジョウキョカシンセイシャ</t>
    </rPh>
    <phoneticPr fontId="1"/>
  </si>
  <si>
    <r>
      <t xml:space="preserve">在籍中学校名
</t>
    </r>
    <r>
      <rPr>
        <b/>
        <u/>
        <sz val="11"/>
        <color theme="1"/>
        <rFont val="UD デジタル 教科書体 NP-R"/>
        <family val="1"/>
        <charset val="128"/>
      </rPr>
      <t>全員記入</t>
    </r>
    <r>
      <rPr>
        <sz val="11"/>
        <color theme="1"/>
        <rFont val="UD デジタル 教科書体 NP-R"/>
        <family val="1"/>
        <charset val="128"/>
      </rPr>
      <t xml:space="preserve">
大人は区分が自動入力</t>
    </r>
    <rPh sb="0" eb="3">
      <t>ザイセキチュウ</t>
    </rPh>
    <rPh sb="3" eb="6">
      <t>ガッコウメイ</t>
    </rPh>
    <rPh sb="7" eb="11">
      <t>ゼンインキニュウ</t>
    </rPh>
    <rPh sb="12" eb="14">
      <t>オトナ</t>
    </rPh>
    <rPh sb="15" eb="17">
      <t>クブン</t>
    </rPh>
    <rPh sb="18" eb="22">
      <t>ジドウニュウリョク</t>
    </rPh>
    <phoneticPr fontId="1"/>
  </si>
  <si>
    <t>在籍中学校名</t>
    <rPh sb="0" eb="3">
      <t>ザイセキチュウ</t>
    </rPh>
    <rPh sb="3" eb="6">
      <t>ガッコウメイ</t>
    </rPh>
    <phoneticPr fontId="2"/>
  </si>
  <si>
    <t>在籍中学校名</t>
    <rPh sb="0" eb="6">
      <t>ザイセキチュウガッコウメイ</t>
    </rPh>
    <phoneticPr fontId="2"/>
  </si>
  <si>
    <t>令和８年度全国中学校体育大会
第５６回全国中学校バドミントン大会
実行委員会　会長　田貝　太樹也　様</t>
    <rPh sb="0" eb="1">
      <t>レイ</t>
    </rPh>
    <rPh sb="1" eb="2">
      <t>ワ</t>
    </rPh>
    <rPh sb="3" eb="4">
      <t>ネン</t>
    </rPh>
    <rPh sb="4" eb="5">
      <t>ド</t>
    </rPh>
    <rPh sb="5" eb="6">
      <t>ゼン</t>
    </rPh>
    <rPh sb="6" eb="7">
      <t>クニ</t>
    </rPh>
    <rPh sb="7" eb="8">
      <t>ナカ</t>
    </rPh>
    <rPh sb="8" eb="9">
      <t>ガク</t>
    </rPh>
    <rPh sb="9" eb="10">
      <t>コウ</t>
    </rPh>
    <rPh sb="10" eb="11">
      <t>カラダ</t>
    </rPh>
    <rPh sb="11" eb="12">
      <t>イク</t>
    </rPh>
    <rPh sb="12" eb="14">
      <t>タイカイ</t>
    </rPh>
    <rPh sb="15" eb="16">
      <t>ダイ</t>
    </rPh>
    <rPh sb="18" eb="19">
      <t>カイ</t>
    </rPh>
    <rPh sb="19" eb="21">
      <t>ゼンコク</t>
    </rPh>
    <rPh sb="21" eb="24">
      <t>チュウガッコウ</t>
    </rPh>
    <rPh sb="30" eb="32">
      <t>タイカイ</t>
    </rPh>
    <rPh sb="33" eb="38">
      <t>ジッコウイインカイ</t>
    </rPh>
    <rPh sb="39" eb="41">
      <t>カイチョウ</t>
    </rPh>
    <rPh sb="42" eb="44">
      <t>タガイ</t>
    </rPh>
    <rPh sb="45" eb="46">
      <t>フト</t>
    </rPh>
    <rPh sb="46" eb="47">
      <t>キ</t>
    </rPh>
    <rPh sb="47" eb="48">
      <t>ヤ</t>
    </rPh>
    <rPh sb="49" eb="50">
      <t>サマ</t>
    </rPh>
    <phoneticPr fontId="2"/>
  </si>
  <si>
    <t>②QRコードに入力→</t>
    <rPh sb="7" eb="9">
      <t>ニュウリョク</t>
    </rPh>
    <phoneticPr fontId="1"/>
  </si>
  <si>
    <t>令和８年８月　　　日</t>
    <rPh sb="0" eb="2">
      <t>レイワ</t>
    </rPh>
    <rPh sb="3" eb="4">
      <t>ネン</t>
    </rPh>
    <rPh sb="5" eb="6">
      <t>ツキ</t>
    </rPh>
    <rPh sb="9" eb="10">
      <t>ニチ</t>
    </rPh>
    <phoneticPr fontId="1"/>
  </si>
  <si>
    <t>令和８年度全国中学校体育大会
第５６回全国中学校バドミントン大会
実行委員会　会長　田貝　太樹也　様</t>
    <rPh sb="0" eb="2">
      <t>レイワ</t>
    </rPh>
    <rPh sb="3" eb="5">
      <t>ネンド</t>
    </rPh>
    <rPh sb="5" eb="7">
      <t>ゼンコク</t>
    </rPh>
    <rPh sb="7" eb="10">
      <t>チュウガッコウ</t>
    </rPh>
    <rPh sb="10" eb="12">
      <t>タイイク</t>
    </rPh>
    <rPh sb="12" eb="14">
      <t>タイカイ</t>
    </rPh>
    <rPh sb="15" eb="16">
      <t>ダイ</t>
    </rPh>
    <rPh sb="18" eb="19">
      <t>カイ</t>
    </rPh>
    <rPh sb="19" eb="21">
      <t>ゼンコク</t>
    </rPh>
    <rPh sb="21" eb="24">
      <t>チュウガッコウ</t>
    </rPh>
    <rPh sb="30" eb="32">
      <t>タイカイ</t>
    </rPh>
    <rPh sb="33" eb="38">
      <t>ジッコウイインカイ</t>
    </rPh>
    <rPh sb="39" eb="41">
      <t>カイチョウ</t>
    </rPh>
    <rPh sb="42" eb="44">
      <t>タガイ</t>
    </rPh>
    <rPh sb="45" eb="46">
      <t>タ</t>
    </rPh>
    <rPh sb="46" eb="47">
      <t>キ</t>
    </rPh>
    <rPh sb="47" eb="48">
      <t>ヤ</t>
    </rPh>
    <rPh sb="49" eb="50">
      <t>サマ</t>
    </rPh>
    <phoneticPr fontId="1"/>
  </si>
  <si>
    <t>学校名
チーム名</t>
    <rPh sb="7" eb="8">
      <t>メイ</t>
    </rPh>
    <phoneticPr fontId="2"/>
  </si>
  <si>
    <t>校長名
代表者名</t>
    <rPh sb="4" eb="8">
      <t>ダイヒョウシャメイ</t>
    </rPh>
    <phoneticPr fontId="2"/>
  </si>
  <si>
    <t>選手名簿訂正用紙</t>
    <rPh sb="0" eb="2">
      <t>センシュ</t>
    </rPh>
    <rPh sb="2" eb="4">
      <t>メイボ</t>
    </rPh>
    <rPh sb="4" eb="6">
      <t>テイセイ</t>
    </rPh>
    <rPh sb="6" eb="8">
      <t>ヨウシ</t>
    </rPh>
    <phoneticPr fontId="2"/>
  </si>
  <si>
    <t>　令和８年度全国中学校体育大会 第５６回全国中学校バドミントン大会の選手名簿において、名前の訂正をお願いしたく申請いたします。</t>
    <rPh sb="1" eb="3">
      <t>レイワ</t>
    </rPh>
    <rPh sb="4" eb="6">
      <t>ネンド</t>
    </rPh>
    <rPh sb="6" eb="8">
      <t>ゼンコク</t>
    </rPh>
    <rPh sb="8" eb="11">
      <t>チュウガッコウ</t>
    </rPh>
    <rPh sb="11" eb="13">
      <t>タイイク</t>
    </rPh>
    <rPh sb="13" eb="15">
      <t>タイカイ</t>
    </rPh>
    <rPh sb="16" eb="17">
      <t>ダイ</t>
    </rPh>
    <rPh sb="19" eb="20">
      <t>カイ</t>
    </rPh>
    <rPh sb="20" eb="22">
      <t>ゼンコク</t>
    </rPh>
    <rPh sb="22" eb="25">
      <t>チュウガッコウ</t>
    </rPh>
    <rPh sb="31" eb="33">
      <t>タイカイ</t>
    </rPh>
    <rPh sb="34" eb="38">
      <t>センシュメイボ</t>
    </rPh>
    <rPh sb="43" eb="45">
      <t>ナマエ</t>
    </rPh>
    <rPh sb="46" eb="48">
      <t>テイセイ</t>
    </rPh>
    <phoneticPr fontId="2"/>
  </si>
  <si>
    <t>チーム名</t>
    <rPh sb="3" eb="4">
      <t>メイ</t>
    </rPh>
    <phoneticPr fontId="1"/>
  </si>
  <si>
    <t>【訂正】</t>
    <rPh sb="1" eb="3">
      <t>テイセイ</t>
    </rPh>
    <phoneticPr fontId="2"/>
  </si>
  <si>
    <t>訂正前</t>
    <rPh sb="0" eb="3">
      <t>テイセイマエ</t>
    </rPh>
    <phoneticPr fontId="2"/>
  </si>
  <si>
    <t>氏　　名</t>
    <rPh sb="0" eb="1">
      <t>シ</t>
    </rPh>
    <rPh sb="3" eb="4">
      <t>ナ</t>
    </rPh>
    <phoneticPr fontId="2"/>
  </si>
  <si>
    <t>【訂正例】</t>
    <rPh sb="1" eb="3">
      <t>テイセイ</t>
    </rPh>
    <rPh sb="3" eb="4">
      <t>レイ</t>
    </rPh>
    <phoneticPr fontId="2"/>
  </si>
  <si>
    <t>大山 太郎　　3年　米子中学校</t>
    <rPh sb="0" eb="2">
      <t>オオヤマ</t>
    </rPh>
    <rPh sb="3" eb="5">
      <t>タロウ</t>
    </rPh>
    <rPh sb="8" eb="9">
      <t>ネン</t>
    </rPh>
    <rPh sb="10" eb="12">
      <t>ヨナゴ</t>
    </rPh>
    <rPh sb="12" eb="15">
      <t>チュウガッコウ</t>
    </rPh>
    <phoneticPr fontId="1"/>
  </si>
  <si>
    <t>大山 太郎　　2年　米子皆生中学校</t>
    <rPh sb="0" eb="2">
      <t>ダイセン</t>
    </rPh>
    <rPh sb="3" eb="5">
      <t>タロウ</t>
    </rPh>
    <rPh sb="8" eb="9">
      <t>ネン</t>
    </rPh>
    <rPh sb="10" eb="12">
      <t>ヨナゴ</t>
    </rPh>
    <rPh sb="12" eb="14">
      <t>カイケ</t>
    </rPh>
    <rPh sb="14" eb="17">
      <t>チュウガッコウ</t>
    </rPh>
    <phoneticPr fontId="1"/>
  </si>
  <si>
    <t>＊この用紙は氏名等に訂正を行うものであり、選手、監督、コーチ・マネージャー、入場許可申請者</t>
    <rPh sb="3" eb="5">
      <t>ヨウシ</t>
    </rPh>
    <rPh sb="6" eb="9">
      <t>シメイトウ</t>
    </rPh>
    <rPh sb="10" eb="12">
      <t>テイセイ</t>
    </rPh>
    <rPh sb="13" eb="14">
      <t>オコナ</t>
    </rPh>
    <rPh sb="21" eb="23">
      <t>センシュ</t>
    </rPh>
    <rPh sb="24" eb="26">
      <t>カントク</t>
    </rPh>
    <rPh sb="38" eb="45">
      <t>ニュウジョウキョカシンセイシャ</t>
    </rPh>
    <phoneticPr fontId="1"/>
  </si>
  <si>
    <t>　の変更するものではありません。変更のある場合は所定の手続きにて変更をお願いいたします。</t>
    <rPh sb="16" eb="18">
      <t>ヘンコウ</t>
    </rPh>
    <rPh sb="21" eb="23">
      <t>バアイ</t>
    </rPh>
    <rPh sb="24" eb="26">
      <t>ショテイ</t>
    </rPh>
    <rPh sb="27" eb="29">
      <t>テツヅ</t>
    </rPh>
    <rPh sb="32" eb="34">
      <t>ヘンコウ</t>
    </rPh>
    <rPh sb="36" eb="37">
      <t>ネガ</t>
    </rPh>
    <phoneticPr fontId="1"/>
  </si>
  <si>
    <t>＊選手、監督、コーチ・マネージャー、入場許可申請者の追加はできません。</t>
    <rPh sb="1" eb="3">
      <t>センシュ</t>
    </rPh>
    <rPh sb="18" eb="25">
      <t>ニュウジョウキョカシンセイシャ</t>
    </rPh>
    <rPh sb="26" eb="28">
      <t>ツイカ</t>
    </rPh>
    <phoneticPr fontId="1"/>
  </si>
  <si>
    <t>【申込手順】
①使用希望チームは、「入力フォーム（このエクセルファイル内）」の使用
　希望欄に〇を入力してください。
②下記のQRコードにアクセス・回答し、仮申込をしてください。
③正式な申込書は、プリントアウトして、他の申込書と一緒に送付してください。</t>
    <rPh sb="1" eb="3">
      <t>モウシコミ</t>
    </rPh>
    <rPh sb="3" eb="5">
      <t>テジュン</t>
    </rPh>
    <rPh sb="8" eb="10">
      <t>シヨウ</t>
    </rPh>
    <rPh sb="10" eb="12">
      <t>キボウ</t>
    </rPh>
    <rPh sb="18" eb="20">
      <t>ニュウリョク</t>
    </rPh>
    <rPh sb="35" eb="36">
      <t>ナイ</t>
    </rPh>
    <rPh sb="45" eb="46">
      <t>ラン</t>
    </rPh>
    <rPh sb="47" eb="51">
      <t>マルヲニュウリョク</t>
    </rPh>
    <rPh sb="60" eb="62">
      <t>カキ</t>
    </rPh>
    <rPh sb="74" eb="76">
      <t>カイトウ</t>
    </rPh>
    <rPh sb="78" eb="79">
      <t>カリ</t>
    </rPh>
    <rPh sb="79" eb="81">
      <t>モウシコミ</t>
    </rPh>
    <rPh sb="91" eb="93">
      <t>セイシキ</t>
    </rPh>
    <rPh sb="94" eb="97">
      <t>モウシコミショ</t>
    </rPh>
    <rPh sb="109" eb="110">
      <t>タ</t>
    </rPh>
    <rPh sb="111" eb="114">
      <t>モウシコミショ</t>
    </rPh>
    <rPh sb="115" eb="117">
      <t>イッショ</t>
    </rPh>
    <rPh sb="118" eb="120">
      <t>ソウフ</t>
    </rPh>
    <phoneticPr fontId="2"/>
  </si>
  <si>
    <t>学校名
チーム名</t>
    <rPh sb="0" eb="3">
      <t>ガッコウメイ</t>
    </rPh>
    <rPh sb="7" eb="8">
      <t>メイ</t>
    </rPh>
    <phoneticPr fontId="1"/>
  </si>
  <si>
    <t>校長名
代表者名</t>
    <rPh sb="0" eb="3">
      <t>コウチョウメイ</t>
    </rPh>
    <rPh sb="4" eb="7">
      <t>ダイヒョウシャ</t>
    </rPh>
    <rPh sb="7" eb="8">
      <t>メイ</t>
    </rPh>
    <phoneticPr fontId="1"/>
  </si>
  <si>
    <t>監督</t>
    <rPh sb="0" eb="2">
      <t>カントク</t>
    </rPh>
    <phoneticPr fontId="2"/>
  </si>
  <si>
    <t>選手１</t>
    <rPh sb="0" eb="2">
      <t>センシュ</t>
    </rPh>
    <phoneticPr fontId="2"/>
  </si>
  <si>
    <t>選手２</t>
    <rPh sb="0" eb="2">
      <t>センシュ</t>
    </rPh>
    <phoneticPr fontId="2"/>
  </si>
  <si>
    <t>選手３</t>
    <rPh sb="0" eb="2">
      <t>センシュ</t>
    </rPh>
    <phoneticPr fontId="2"/>
  </si>
  <si>
    <t>選手４</t>
    <rPh sb="0" eb="2">
      <t>センシュ</t>
    </rPh>
    <phoneticPr fontId="2"/>
  </si>
  <si>
    <t>選手５</t>
    <rPh sb="0" eb="2">
      <t>センシュ</t>
    </rPh>
    <phoneticPr fontId="2"/>
  </si>
  <si>
    <t>選手６</t>
    <rPh sb="0" eb="2">
      <t>センシュ</t>
    </rPh>
    <phoneticPr fontId="2"/>
  </si>
  <si>
    <t>選手７</t>
    <rPh sb="0" eb="2">
      <t>センシュ</t>
    </rPh>
    <phoneticPr fontId="2"/>
  </si>
  <si>
    <t>都道府県</t>
    <rPh sb="0" eb="4">
      <t>トドウフケン</t>
    </rPh>
    <phoneticPr fontId="2"/>
  </si>
  <si>
    <t>選 手 氏 名</t>
    <rPh sb="0" eb="1">
      <t>セン</t>
    </rPh>
    <rPh sb="2" eb="3">
      <t>テ</t>
    </rPh>
    <rPh sb="4" eb="5">
      <t>シ</t>
    </rPh>
    <rPh sb="6" eb="7">
      <t>ナ</t>
    </rPh>
    <phoneticPr fontId="2"/>
  </si>
  <si>
    <t>学年</t>
    <rPh sb="0" eb="2">
      <t>ガクネン</t>
    </rPh>
    <phoneticPr fontId="2"/>
  </si>
  <si>
    <t>監 督 氏 名</t>
    <rPh sb="0" eb="1">
      <t>カン</t>
    </rPh>
    <rPh sb="2" eb="3">
      <t>トク</t>
    </rPh>
    <rPh sb="4" eb="5">
      <t>シ</t>
    </rPh>
    <rPh sb="6" eb="7">
      <t>ナ</t>
    </rPh>
    <phoneticPr fontId="2"/>
  </si>
  <si>
    <t>入場許可申請者</t>
    <rPh sb="0" eb="7">
      <t>ニュウジョウキョカシンセイシャ</t>
    </rPh>
    <phoneticPr fontId="2"/>
  </si>
  <si>
    <t>申込順位</t>
    <rPh sb="0" eb="1">
      <t>サル</t>
    </rPh>
    <rPh sb="1" eb="3">
      <t>ジュンイ</t>
    </rPh>
    <phoneticPr fontId="2"/>
  </si>
  <si>
    <t>結合したセルへの値コピーの仕方</t>
    <rPh sb="0" eb="2">
      <t>ケツゴウ</t>
    </rPh>
    <rPh sb="8" eb="9">
      <t>アタイ</t>
    </rPh>
    <rPh sb="13" eb="15">
      <t>シカタ</t>
    </rPh>
    <phoneticPr fontId="1"/>
  </si>
  <si>
    <t>①「ホーム」タブの左端にある「クリップボード」グループの右下にある小さな矢印ボタンをクリックし、画面左側にクリップボードパネルを表示させます。</t>
    <phoneticPr fontId="1"/>
  </si>
  <si>
    <t>②コピー元のセルを通常通りコピーします。</t>
    <phoneticPr fontId="1"/>
  </si>
  <si>
    <t>③貼り付け先となる結合セルを選択します。</t>
    <phoneticPr fontId="1"/>
  </si>
  <si>
    <t>④左側のクリップボードパネルに、先ほどコピーしたデータの文字列が表示されているので、その文字の部分をクリックします。</t>
    <phoneticPr fontId="1"/>
  </si>
  <si>
    <t>プログラム用コピー元</t>
    <rPh sb="5" eb="6">
      <t>ヨウ</t>
    </rPh>
    <rPh sb="9" eb="10">
      <t>モト</t>
    </rPh>
    <phoneticPr fontId="1"/>
  </si>
  <si>
    <r>
      <rPr>
        <sz val="10"/>
        <color theme="1"/>
        <rFont val="UD デジタル 教科書体 NP-R"/>
        <family val="1"/>
        <charset val="128"/>
      </rPr>
      <t>正式な学校・チーム名</t>
    </r>
    <r>
      <rPr>
        <b/>
        <sz val="11"/>
        <color theme="1"/>
        <rFont val="UD デジタル 教科書体 NP-R"/>
        <family val="1"/>
        <charset val="128"/>
      </rPr>
      <t>(ふりがな)</t>
    </r>
    <r>
      <rPr>
        <sz val="12"/>
        <color theme="1"/>
        <rFont val="UD デジタル 教科書体 NP-R"/>
        <family val="1"/>
        <charset val="128"/>
      </rPr>
      <t xml:space="preserve">
＊下記記入</t>
    </r>
    <rPh sb="0" eb="2">
      <t>セイシキ</t>
    </rPh>
    <rPh sb="3" eb="5">
      <t>ガッコウ</t>
    </rPh>
    <rPh sb="9" eb="10">
      <t>メイ</t>
    </rPh>
    <rPh sb="20" eb="22">
      <t>キニュウ</t>
    </rPh>
    <phoneticPr fontId="1"/>
  </si>
  <si>
    <r>
      <t>対戦表記名</t>
    </r>
    <r>
      <rPr>
        <b/>
        <sz val="11"/>
        <color theme="1"/>
        <rFont val="UD デジタル 教科書体 NP-R"/>
        <family val="1"/>
        <charset val="128"/>
      </rPr>
      <t>(ゼッケン名)</t>
    </r>
    <r>
      <rPr>
        <sz val="10"/>
        <color theme="1"/>
        <rFont val="UD デジタル 教科書体 NP-R"/>
        <family val="1"/>
        <charset val="128"/>
      </rPr>
      <t xml:space="preserve">
</t>
    </r>
    <r>
      <rPr>
        <sz val="11"/>
        <color theme="1"/>
        <rFont val="UD デジタル 教科書体 NP-R"/>
        <family val="1"/>
        <charset val="128"/>
      </rPr>
      <t>＊下記記入</t>
    </r>
    <phoneticPr fontId="1"/>
  </si>
  <si>
    <t>◎上から順に黄色枠を入力してください。</t>
    <rPh sb="1" eb="2">
      <t>ウエ</t>
    </rPh>
    <rPh sb="4" eb="5">
      <t>ジュン</t>
    </rPh>
    <rPh sb="6" eb="8">
      <t>キイロ</t>
    </rPh>
    <rPh sb="8" eb="9">
      <t>ワク</t>
    </rPh>
    <rPh sb="10" eb="12">
      <t>ニュウリョク</t>
    </rPh>
    <phoneticPr fontId="1"/>
  </si>
  <si>
    <t xml:space="preserve">事務担当者（管理者）
</t>
  </si>
  <si>
    <r>
      <t xml:space="preserve">ブロック順位(団体)
</t>
    </r>
    <r>
      <rPr>
        <sz val="11"/>
        <color theme="1"/>
        <rFont val="UD デジタル 教科書体 NP-R"/>
        <family val="1"/>
        <charset val="128"/>
      </rPr>
      <t>＊下記選択</t>
    </r>
    <rPh sb="4" eb="6">
      <t>ジュンイ</t>
    </rPh>
    <rPh sb="7" eb="9">
      <t>ダンタイ</t>
    </rPh>
    <rPh sb="12" eb="14">
      <t>カキ</t>
    </rPh>
    <rPh sb="14" eb="16">
      <t>センタク</t>
    </rPh>
    <phoneticPr fontId="1"/>
  </si>
  <si>
    <r>
      <t xml:space="preserve"> ※学校部活動のみ提出です。
 ※外部指導者確認書の提出で，個人戦のコーチ席にも入ることができます。
 ※個人戦のみ出場の場合は提出する必要はありません。
　 </t>
    </r>
    <r>
      <rPr>
        <sz val="11"/>
        <color theme="1"/>
        <rFont val="UD デジタル 教科書体 N-B"/>
        <family val="1"/>
      </rPr>
      <t>(</t>
    </r>
    <r>
      <rPr>
        <sz val="11"/>
        <color theme="1"/>
        <rFont val="UD デジタル 教科書体 N-B"/>
        <family val="1"/>
        <charset val="128"/>
      </rPr>
      <t>個人戦のみの場合「入場許可申請書」を提出）
 ※本書は大会参加申込書と一緒に送付してください。</t>
    </r>
    <rPh sb="2" eb="7">
      <t>ガッコウブカツドウ</t>
    </rPh>
    <rPh sb="9" eb="11">
      <t>テイシュツ</t>
    </rPh>
    <rPh sb="90" eb="97">
      <t>ニュウジョウキョカシンセイショ</t>
    </rPh>
    <rPh sb="99" eb="101">
      <t>テイシュツ</t>
    </rPh>
    <phoneticPr fontId="2"/>
  </si>
  <si>
    <t>チーム区分</t>
    <rPh sb="3" eb="5">
      <t>クブン</t>
    </rPh>
    <phoneticPr fontId="1"/>
  </si>
  <si>
    <t>学校・チーム名</t>
    <rPh sb="0" eb="1">
      <t>ガク</t>
    </rPh>
    <rPh sb="1" eb="2">
      <t>コウ</t>
    </rPh>
    <rPh sb="6" eb="7">
      <t>ナ</t>
    </rPh>
    <phoneticPr fontId="2"/>
  </si>
  <si>
    <t>対戦表表記名</t>
    <rPh sb="0" eb="6">
      <t>タイセンヒョウヒョウキメイ</t>
    </rPh>
    <phoneticPr fontId="1"/>
  </si>
  <si>
    <t>所属校名</t>
    <rPh sb="0" eb="3">
      <t>ショゾクコウ</t>
    </rPh>
    <rPh sb="3" eb="4">
      <t>メイ</t>
    </rPh>
    <phoneticPr fontId="2"/>
  </si>
  <si>
    <t>対戦表表記名</t>
    <rPh sb="0" eb="3">
      <t>タイセンヒョウ</t>
    </rPh>
    <rPh sb="3" eb="6">
      <t>ヒョウキメイ</t>
    </rPh>
    <phoneticPr fontId="1"/>
  </si>
  <si>
    <t>＊</t>
    <phoneticPr fontId="1"/>
  </si>
  <si>
    <t>コーチ・
マネージャー</t>
    <phoneticPr fontId="2"/>
  </si>
  <si>
    <t>学校・チーム名</t>
    <rPh sb="0" eb="2">
      <t>ガッコウ</t>
    </rPh>
    <rPh sb="6" eb="7">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</si>
</sst>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位&quot;"/>
    <numFmt numFmtId="177" formatCode="#"/>
    <numFmt numFmtId="178" formatCode="[$]ggge&quot;年&quot;m&quot;月&quot;d&quot;日&quot;;@"/>
    <numFmt numFmtId="179" formatCode="[$-411]ggge&quot;年&quot;m&quot;月&quot;d&quot;日&quot;;@"/>
  </numFmts>
  <fonts count="6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11"/>
      <color theme="1"/>
      <name val="UD デジタル 教科書体 NP"/>
      <family val="1"/>
      <charset val="128"/>
    </font>
    <font>
      <sz val="14"/>
      <color theme="1"/>
      <name val="UD デジタル 教科書体 NP"/>
      <family val="1"/>
      <charset val="128"/>
    </font>
    <font>
      <sz val="11"/>
      <color theme="1"/>
      <name val="UD デジタル 教科書体 N-B"/>
      <family val="1"/>
      <charset val="128"/>
    </font>
    <font>
      <sz val="16"/>
      <name val="UD デジタル 教科書体 N-B"/>
      <family val="1"/>
      <charset val="128"/>
    </font>
    <font>
      <sz val="6"/>
      <name val="ＭＳ Ｐゴシック"/>
      <family val="3"/>
      <charset val="128"/>
    </font>
    <font>
      <sz val="14"/>
      <name val="UD デジタル 教科書体 N-B"/>
      <family val="1"/>
      <charset val="128"/>
    </font>
    <font>
      <sz val="11"/>
      <name val="UD デジタル 教科書体 N-B"/>
      <family val="1"/>
      <charset val="128"/>
    </font>
    <font>
      <sz val="13"/>
      <color rgb="FF444444"/>
      <name val="UD デジタル 教科書体 N-B"/>
      <family val="1"/>
      <charset val="128"/>
    </font>
    <font>
      <sz val="18"/>
      <name val="UD デジタル 教科書体 N-B"/>
      <family val="1"/>
      <charset val="128"/>
    </font>
    <font>
      <sz val="10"/>
      <name val="UD デジタル 教科書体 N-B"/>
      <family val="1"/>
      <charset val="128"/>
    </font>
    <font>
      <sz val="9"/>
      <name val="UD デジタル 教科書体 N-B"/>
      <family val="1"/>
      <charset val="128"/>
    </font>
    <font>
      <sz val="12"/>
      <name val="UD デジタル 教科書体 N-B"/>
      <family val="1"/>
      <charset val="128"/>
    </font>
    <font>
      <sz val="6"/>
      <name val="UD デジタル 教科書体 N-B"/>
      <family val="1"/>
      <charset val="128"/>
    </font>
    <font>
      <sz val="11"/>
      <color theme="0"/>
      <name val="UD デジタル 教科書体 N-B"/>
      <family val="1"/>
      <charset val="128"/>
    </font>
    <font>
      <sz val="10"/>
      <color theme="0"/>
      <name val="UD デジタル 教科書体 N-B"/>
      <family val="1"/>
      <charset val="128"/>
    </font>
    <font>
      <sz val="12"/>
      <name val="Osaka"/>
      <family val="3"/>
      <charset val="128"/>
    </font>
    <font>
      <sz val="6"/>
      <name val="Osaka"/>
      <family val="3"/>
      <charset val="128"/>
    </font>
    <font>
      <sz val="5"/>
      <name val="UD デジタル 教科書体 N-B"/>
      <family val="1"/>
      <charset val="128"/>
    </font>
    <font>
      <u/>
      <sz val="11"/>
      <color theme="10"/>
      <name val="游ゴシック"/>
      <family val="3"/>
      <charset val="128"/>
      <scheme val="minor"/>
    </font>
    <font>
      <u/>
      <sz val="11"/>
      <color theme="1"/>
      <name val="UD デジタル 教科書体 N-B"/>
      <family val="1"/>
      <charset val="128"/>
    </font>
    <font>
      <u/>
      <sz val="11"/>
      <name val="UD デジタル 教科書体 N-B"/>
      <family val="1"/>
      <charset val="128"/>
    </font>
    <font>
      <sz val="9"/>
      <color theme="0"/>
      <name val="UD デジタル 教科書体 N-B"/>
      <family val="1"/>
      <charset val="128"/>
    </font>
    <font>
      <sz val="16"/>
      <color theme="1"/>
      <name val="UD デジタル 教科書体 N-B"/>
      <family val="1"/>
      <charset val="128"/>
    </font>
    <font>
      <sz val="14"/>
      <color theme="1"/>
      <name val="UD デジタル 教科書体 N-B"/>
      <family val="1"/>
      <charset val="128"/>
    </font>
    <font>
      <sz val="12"/>
      <color theme="1"/>
      <name val="UD デジタル 教科書体 N-B"/>
      <family val="1"/>
      <charset val="128"/>
    </font>
    <font>
      <sz val="18"/>
      <color theme="1"/>
      <name val="UD デジタル 教科書体 N-B"/>
      <family val="1"/>
      <charset val="128"/>
    </font>
    <font>
      <sz val="10"/>
      <color theme="1"/>
      <name val="UD デジタル 教科書体 N-B"/>
      <family val="1"/>
      <charset val="128"/>
    </font>
    <font>
      <sz val="11"/>
      <color theme="1"/>
      <name val="UD デジタル 教科書体 N-B"/>
      <family val="1"/>
    </font>
    <font>
      <sz val="11"/>
      <color theme="1"/>
      <name val="UD Digi Kyokasho NP-R"/>
      <family val="1"/>
      <charset val="128"/>
    </font>
    <font>
      <sz val="12"/>
      <name val="UD Digi Kyokasho NP-R"/>
      <family val="1"/>
      <charset val="128"/>
    </font>
    <font>
      <sz val="16"/>
      <color theme="1"/>
      <name val="UD Digi Kyokasho NP-R"/>
      <family val="1"/>
      <charset val="128"/>
    </font>
    <font>
      <sz val="12"/>
      <color theme="1"/>
      <name val="UD Digi Kyokasho NP-R"/>
      <family val="1"/>
      <charset val="128"/>
    </font>
    <font>
      <sz val="9"/>
      <color theme="1"/>
      <name val="UD Digi Kyokasho NP-R"/>
      <family val="1"/>
      <charset val="128"/>
    </font>
    <font>
      <sz val="9"/>
      <name val="UD Digi Kyokasho NP-R"/>
      <family val="1"/>
      <charset val="128"/>
    </font>
    <font>
      <sz val="16"/>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b/>
      <u/>
      <sz val="20"/>
      <color theme="1"/>
      <name val="UD デジタル 教科書体 NP-R"/>
      <family val="1"/>
      <charset val="128"/>
    </font>
    <font>
      <sz val="20"/>
      <color theme="1"/>
      <name val="UD デジタル 教科書体 NP-R"/>
      <family val="1"/>
      <charset val="128"/>
    </font>
    <font>
      <sz val="16"/>
      <color theme="1"/>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14"/>
      <color theme="1"/>
      <name val="UD デジタル 教科書体 NP-R"/>
      <family val="1"/>
      <charset val="128"/>
    </font>
    <font>
      <sz val="9"/>
      <color theme="1"/>
      <name val="UD デジタル 教科書体 NP-R"/>
      <family val="1"/>
      <charset val="128"/>
    </font>
    <font>
      <b/>
      <u/>
      <sz val="11"/>
      <color theme="1"/>
      <name val="UD デジタル 教科書体 NP-R"/>
      <family val="1"/>
      <charset val="128"/>
    </font>
    <font>
      <sz val="18"/>
      <color theme="1"/>
      <name val="UD デジタル 教科書体 NP-R"/>
      <family val="1"/>
      <charset val="128"/>
    </font>
    <font>
      <sz val="12"/>
      <color rgb="FFFF0000"/>
      <name val="UD デジタル 教科書体 N-B"/>
      <family val="1"/>
      <charset val="128"/>
    </font>
    <font>
      <sz val="18"/>
      <color theme="1"/>
      <name val="UD デジタル 教科書体 NP"/>
      <family val="1"/>
      <charset val="128"/>
    </font>
    <font>
      <sz val="12"/>
      <color theme="1"/>
      <name val="UD デジタル 教科書体 NP"/>
      <family val="1"/>
      <charset val="128"/>
    </font>
    <font>
      <b/>
      <sz val="11"/>
      <color theme="1"/>
      <name val="UD デジタル 教科書体 NP-R"/>
      <family val="1"/>
      <charset val="128"/>
    </font>
    <font>
      <sz val="10"/>
      <color theme="1"/>
      <name val="游ゴシック"/>
      <family val="2"/>
      <charset val="128"/>
      <scheme val="minor"/>
    </font>
    <font>
      <sz val="10"/>
      <color theme="1"/>
      <name val="UD デジタル 教科書体 N-R"/>
      <family val="1"/>
      <charset val="128"/>
    </font>
    <font>
      <sz val="11"/>
      <color theme="1"/>
      <name val="UD デジタル 教科書体 N-R"/>
      <family val="1"/>
      <charset val="128"/>
    </font>
    <font>
      <sz val="10"/>
      <color theme="1"/>
      <name val="UD Digi Kyokasho NP-R"/>
      <family val="1"/>
      <charset val="128"/>
    </font>
    <font>
      <sz val="8"/>
      <color theme="1"/>
      <name val="UD デジタル 教科書体 NP-R"/>
      <family val="1"/>
      <charset val="128"/>
    </font>
  </fonts>
  <fills count="1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bgColor indexed="64"/>
      </patternFill>
    </fill>
    <fill>
      <patternFill patternType="solid">
        <fgColor rgb="FFCCCCFF"/>
        <bgColor indexed="64"/>
      </patternFill>
    </fill>
    <fill>
      <patternFill patternType="solid">
        <fgColor rgb="FF66FFFF"/>
        <bgColor indexed="64"/>
      </patternFill>
    </fill>
    <fill>
      <patternFill patternType="solid">
        <fgColor rgb="FF99FF66"/>
        <bgColor indexed="64"/>
      </patternFill>
    </fill>
    <fill>
      <patternFill patternType="solid">
        <fgColor rgb="FFFF66FF"/>
        <bgColor indexed="64"/>
      </patternFill>
    </fill>
    <fill>
      <patternFill patternType="solid">
        <fgColor rgb="FFFF99CC"/>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hair">
        <color auto="1"/>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bottom style="hair">
        <color auto="1"/>
      </bottom>
      <diagonal/>
    </border>
    <border>
      <left style="thin">
        <color auto="1"/>
      </left>
      <right/>
      <top style="hair">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style="hair">
        <color auto="1"/>
      </bottom>
      <diagonal/>
    </border>
    <border>
      <left style="thin">
        <color auto="1"/>
      </left>
      <right style="medium">
        <color indexed="64"/>
      </right>
      <top style="thin">
        <color auto="1"/>
      </top>
      <bottom/>
      <diagonal/>
    </border>
    <border>
      <left style="medium">
        <color indexed="64"/>
      </left>
      <right style="thin">
        <color auto="1"/>
      </right>
      <top style="hair">
        <color auto="1"/>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indexed="64"/>
      </left>
      <right style="thin">
        <color indexed="64"/>
      </right>
      <top/>
      <bottom style="medium">
        <color indexed="64"/>
      </bottom>
      <diagonal/>
    </border>
    <border>
      <left style="thin">
        <color auto="1"/>
      </left>
      <right/>
      <top style="hair">
        <color auto="1"/>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top/>
      <bottom style="thin">
        <color auto="1"/>
      </bottom>
      <diagonal/>
    </border>
    <border>
      <left style="thin">
        <color auto="1"/>
      </left>
      <right/>
      <top style="medium">
        <color indexed="64"/>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auto="1"/>
      </right>
      <top/>
      <bottom/>
      <diagonal/>
    </border>
    <border>
      <left/>
      <right style="thin">
        <color auto="1"/>
      </right>
      <top style="medium">
        <color indexed="64"/>
      </top>
      <bottom style="hair">
        <color auto="1"/>
      </bottom>
      <diagonal/>
    </border>
    <border>
      <left/>
      <right style="thin">
        <color auto="1"/>
      </right>
      <top style="hair">
        <color auto="1"/>
      </top>
      <bottom style="thin">
        <color auto="1"/>
      </bottom>
      <diagonal/>
    </border>
    <border>
      <left/>
      <right style="thin">
        <color auto="1"/>
      </right>
      <top style="hair">
        <color auto="1"/>
      </top>
      <bottom style="medium">
        <color indexed="64"/>
      </bottom>
      <diagonal/>
    </border>
    <border>
      <left/>
      <right style="thin">
        <color auto="1"/>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auto="1"/>
      </left>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hair">
        <color auto="1"/>
      </bottom>
      <diagonal/>
    </border>
    <border>
      <left style="thin">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style="hair">
        <color indexed="64"/>
      </right>
      <top/>
      <bottom style="medium">
        <color indexed="64"/>
      </bottom>
      <diagonal/>
    </border>
    <border>
      <left/>
      <right style="hair">
        <color indexed="64"/>
      </right>
      <top style="thin">
        <color indexed="64"/>
      </top>
      <bottom style="thin">
        <color indexed="64"/>
      </bottom>
      <diagonal/>
    </border>
    <border>
      <left/>
      <right/>
      <top style="medium">
        <color indexed="64"/>
      </top>
      <bottom style="hair">
        <color indexed="64"/>
      </bottom>
      <diagonal/>
    </border>
    <border>
      <left/>
      <right style="medium">
        <color auto="1"/>
      </right>
      <top style="medium">
        <color auto="1"/>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right/>
      <top style="hair">
        <color auto="1"/>
      </top>
      <bottom style="medium">
        <color indexed="64"/>
      </bottom>
      <diagonal/>
    </border>
    <border>
      <left/>
      <right/>
      <top style="thin">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hair">
        <color indexed="64"/>
      </left>
      <right style="hair">
        <color indexed="64"/>
      </right>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diagonalUp="1">
      <left/>
      <right style="hair">
        <color indexed="64"/>
      </right>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
    <xf numFmtId="0" fontId="0" fillId="0" borderId="0">
      <alignment vertical="center"/>
    </xf>
    <xf numFmtId="0" fontId="4" fillId="0" borderId="0">
      <alignment vertical="center"/>
    </xf>
    <xf numFmtId="0" fontId="4" fillId="0" borderId="0">
      <alignment vertical="center"/>
    </xf>
    <xf numFmtId="0" fontId="20" fillId="0" borderId="0"/>
    <xf numFmtId="0" fontId="23" fillId="0" borderId="0" applyNumberFormat="0" applyFill="0" applyBorder="0" applyAlignment="0" applyProtection="0">
      <alignment vertical="center"/>
    </xf>
  </cellStyleXfs>
  <cellXfs count="727">
    <xf numFmtId="0" fontId="0" fillId="0" borderId="0" xfId="0">
      <alignment vertical="center"/>
    </xf>
    <xf numFmtId="177" fontId="8" fillId="0" borderId="0" xfId="2" applyNumberFormat="1" applyFont="1" applyAlignment="1">
      <alignment horizontal="center" vertical="center" wrapText="1"/>
    </xf>
    <xf numFmtId="177" fontId="10" fillId="0" borderId="0" xfId="2" applyNumberFormat="1" applyFont="1" applyAlignment="1">
      <alignment vertical="center" wrapText="1"/>
    </xf>
    <xf numFmtId="177" fontId="11" fillId="0" borderId="0" xfId="2" applyNumberFormat="1" applyFont="1">
      <alignment vertical="center"/>
    </xf>
    <xf numFmtId="177" fontId="12" fillId="0" borderId="0" xfId="2" applyNumberFormat="1" applyFont="1">
      <alignment vertical="center"/>
    </xf>
    <xf numFmtId="177" fontId="10" fillId="0" borderId="0" xfId="2" applyNumberFormat="1" applyFont="1">
      <alignment vertical="center"/>
    </xf>
    <xf numFmtId="177" fontId="8" fillId="0" borderId="0" xfId="2" applyNumberFormat="1" applyFont="1">
      <alignment vertical="center"/>
    </xf>
    <xf numFmtId="177" fontId="11" fillId="0" borderId="0" xfId="2" applyNumberFormat="1" applyFont="1" applyAlignment="1"/>
    <xf numFmtId="177" fontId="11" fillId="0" borderId="46" xfId="2" applyNumberFormat="1" applyFont="1" applyBorder="1" applyAlignment="1">
      <alignment horizontal="center" vertical="center" shrinkToFit="1"/>
    </xf>
    <xf numFmtId="177" fontId="11" fillId="0" borderId="0" xfId="2" applyNumberFormat="1" applyFont="1" applyAlignment="1">
      <alignment horizontal="center" vertical="center" wrapText="1"/>
    </xf>
    <xf numFmtId="177" fontId="11" fillId="5" borderId="0" xfId="2" applyNumberFormat="1" applyFont="1" applyFill="1" applyAlignment="1">
      <alignment horizontal="left"/>
    </xf>
    <xf numFmtId="177" fontId="18" fillId="5" borderId="0" xfId="2" applyNumberFormat="1" applyFont="1" applyFill="1">
      <alignment vertical="center"/>
    </xf>
    <xf numFmtId="177" fontId="19" fillId="5" borderId="0" xfId="2" applyNumberFormat="1" applyFont="1" applyFill="1" applyAlignment="1">
      <alignment vertical="top"/>
    </xf>
    <xf numFmtId="177" fontId="14" fillId="0" borderId="0" xfId="2" applyNumberFormat="1" applyFont="1" applyAlignment="1">
      <alignment horizontal="left" vertical="center" wrapText="1"/>
    </xf>
    <xf numFmtId="177" fontId="8" fillId="0" borderId="0" xfId="2" applyNumberFormat="1" applyFont="1" applyAlignment="1">
      <alignment horizontal="left"/>
    </xf>
    <xf numFmtId="177" fontId="16" fillId="0" borderId="0" xfId="2" applyNumberFormat="1" applyFont="1" applyAlignment="1"/>
    <xf numFmtId="177" fontId="16" fillId="0" borderId="0" xfId="2" applyNumberFormat="1" applyFont="1">
      <alignment vertical="center"/>
    </xf>
    <xf numFmtId="177" fontId="14" fillId="0" borderId="0" xfId="2" applyNumberFormat="1" applyFont="1">
      <alignment vertical="center"/>
    </xf>
    <xf numFmtId="177" fontId="11" fillId="0" borderId="0" xfId="2" applyNumberFormat="1" applyFont="1" applyAlignment="1">
      <alignment horizontal="center" vertical="center"/>
    </xf>
    <xf numFmtId="177" fontId="16" fillId="0" borderId="0" xfId="2" applyNumberFormat="1" applyFont="1" applyAlignment="1">
      <alignment horizontal="center" vertical="center"/>
    </xf>
    <xf numFmtId="177" fontId="16" fillId="0" borderId="0" xfId="2" applyNumberFormat="1" applyFont="1" applyAlignment="1">
      <alignment horizontal="left" vertical="center"/>
    </xf>
    <xf numFmtId="177" fontId="16" fillId="0" borderId="0" xfId="2" applyNumberFormat="1" applyFont="1" applyAlignment="1">
      <alignment horizontal="center" vertical="center" textRotation="255"/>
    </xf>
    <xf numFmtId="177" fontId="17" fillId="0" borderId="0" xfId="2" applyNumberFormat="1" applyFont="1" applyAlignment="1">
      <alignment horizontal="center" vertical="center" shrinkToFit="1"/>
    </xf>
    <xf numFmtId="177" fontId="11" fillId="0" borderId="0" xfId="2" applyNumberFormat="1" applyFont="1" applyAlignment="1">
      <alignment horizontal="center" vertical="center" textRotation="255"/>
    </xf>
    <xf numFmtId="177" fontId="10" fillId="0" borderId="0" xfId="2" applyNumberFormat="1" applyFont="1" applyAlignment="1">
      <alignment horizontal="center" vertical="center" shrinkToFit="1"/>
    </xf>
    <xf numFmtId="0" fontId="6" fillId="0" borderId="0" xfId="0" applyFont="1">
      <alignment vertical="center"/>
    </xf>
    <xf numFmtId="177" fontId="11" fillId="0" borderId="0" xfId="2" applyNumberFormat="1" applyFont="1" applyAlignment="1">
      <alignment vertical="center" shrinkToFit="1"/>
    </xf>
    <xf numFmtId="177" fontId="14" fillId="0" borderId="0" xfId="2" applyNumberFormat="1" applyFont="1" applyAlignment="1">
      <alignment horizontal="left" vertical="top"/>
    </xf>
    <xf numFmtId="177" fontId="11" fillId="0" borderId="61" xfId="2" applyNumberFormat="1" applyFont="1" applyBorder="1" applyAlignment="1">
      <alignment horizontal="center" vertical="center" wrapText="1"/>
    </xf>
    <xf numFmtId="177" fontId="11" fillId="0" borderId="61" xfId="2" applyNumberFormat="1" applyFont="1" applyBorder="1" applyAlignment="1">
      <alignment horizontal="center" vertical="center" shrinkToFit="1"/>
    </xf>
    <xf numFmtId="177" fontId="26" fillId="0" borderId="0" xfId="2" applyNumberFormat="1" applyFont="1">
      <alignment vertical="center"/>
    </xf>
    <xf numFmtId="177" fontId="15" fillId="0" borderId="85" xfId="2" applyNumberFormat="1" applyFont="1" applyBorder="1" applyAlignment="1">
      <alignment vertical="top" wrapText="1"/>
    </xf>
    <xf numFmtId="177" fontId="16" fillId="0" borderId="0" xfId="2" applyNumberFormat="1" applyFont="1" applyAlignment="1">
      <alignment horizontal="center" vertical="center" shrinkToFit="1"/>
    </xf>
    <xf numFmtId="177" fontId="14" fillId="0" borderId="0" xfId="2" applyNumberFormat="1" applyFont="1" applyAlignment="1">
      <alignment horizontal="left" vertical="center"/>
    </xf>
    <xf numFmtId="0" fontId="7" fillId="0" borderId="0" xfId="2" applyFont="1">
      <alignment vertical="center"/>
    </xf>
    <xf numFmtId="0" fontId="27" fillId="0" borderId="0" xfId="2" applyFont="1" applyAlignment="1">
      <alignment horizontal="center" vertical="center"/>
    </xf>
    <xf numFmtId="0" fontId="28" fillId="0" borderId="0" xfId="2" applyFont="1">
      <alignment vertical="center"/>
    </xf>
    <xf numFmtId="0" fontId="7" fillId="0" borderId="0" xfId="2" applyFont="1" applyAlignment="1">
      <alignment vertical="center" wrapText="1"/>
    </xf>
    <xf numFmtId="0" fontId="7" fillId="0" borderId="0" xfId="2" applyFont="1" applyAlignment="1">
      <alignment horizontal="right" vertical="center"/>
    </xf>
    <xf numFmtId="0" fontId="29" fillId="0" borderId="0" xfId="2" applyFont="1" applyAlignment="1">
      <alignment horizontal="right" vertical="center"/>
    </xf>
    <xf numFmtId="0" fontId="29" fillId="0" borderId="0" xfId="2" applyFont="1">
      <alignment vertical="center"/>
    </xf>
    <xf numFmtId="0" fontId="27" fillId="0" borderId="0" xfId="2" applyFont="1">
      <alignment vertical="center"/>
    </xf>
    <xf numFmtId="179" fontId="7" fillId="0" borderId="0" xfId="2" applyNumberFormat="1" applyFont="1" applyAlignment="1">
      <alignment horizontal="right" vertical="center"/>
    </xf>
    <xf numFmtId="0" fontId="7" fillId="0" borderId="43" xfId="2" applyFont="1" applyBorder="1" applyAlignment="1"/>
    <xf numFmtId="0" fontId="7" fillId="0" borderId="4" xfId="2" applyFont="1" applyBorder="1" applyAlignment="1"/>
    <xf numFmtId="0" fontId="30" fillId="0" borderId="0" xfId="2" applyFont="1" applyAlignment="1">
      <alignment horizontal="center" vertical="center"/>
    </xf>
    <xf numFmtId="0" fontId="30" fillId="0" borderId="0" xfId="2" applyFont="1">
      <alignment vertical="center"/>
    </xf>
    <xf numFmtId="0" fontId="28" fillId="0" borderId="1" xfId="2" applyFont="1" applyBorder="1" applyAlignment="1">
      <alignment horizontal="center" vertical="center"/>
    </xf>
    <xf numFmtId="0" fontId="28" fillId="0" borderId="152" xfId="2" applyFont="1" applyBorder="1" applyAlignment="1">
      <alignment horizontal="center" vertical="center"/>
    </xf>
    <xf numFmtId="0" fontId="7" fillId="0" borderId="0" xfId="2" applyFont="1" applyAlignment="1"/>
    <xf numFmtId="0" fontId="29" fillId="0" borderId="4" xfId="0" applyFont="1" applyBorder="1" applyAlignment="1">
      <alignment horizontal="left"/>
    </xf>
    <xf numFmtId="0" fontId="33" fillId="0" borderId="0" xfId="0" applyFont="1">
      <alignment vertical="center"/>
    </xf>
    <xf numFmtId="0" fontId="34" fillId="7" borderId="0" xfId="2" applyFont="1" applyFill="1" applyAlignment="1">
      <alignment horizontal="center" vertical="center" shrinkToFit="1"/>
    </xf>
    <xf numFmtId="0" fontId="34" fillId="0" borderId="0" xfId="3" applyFont="1" applyAlignment="1">
      <alignment horizontal="center" vertical="center" shrinkToFit="1"/>
    </xf>
    <xf numFmtId="0" fontId="34" fillId="6" borderId="0" xfId="2" applyFont="1" applyFill="1" applyAlignment="1" applyProtection="1">
      <alignment horizontal="center" vertical="center" shrinkToFit="1"/>
      <protection locked="0"/>
    </xf>
    <xf numFmtId="0" fontId="34" fillId="0" borderId="0" xfId="2" applyFont="1" applyAlignment="1">
      <alignment horizontal="center" vertical="center"/>
    </xf>
    <xf numFmtId="0" fontId="34" fillId="0" borderId="0" xfId="2" applyFont="1" applyAlignment="1">
      <alignment horizontal="center" vertical="center" shrinkToFit="1"/>
    </xf>
    <xf numFmtId="0" fontId="33" fillId="10" borderId="39" xfId="0" applyFont="1" applyFill="1" applyBorder="1" applyAlignment="1">
      <alignment horizontal="center" vertical="center" wrapText="1"/>
    </xf>
    <xf numFmtId="0" fontId="34" fillId="8" borderId="0" xfId="2" applyFont="1" applyFill="1">
      <alignment vertical="center"/>
    </xf>
    <xf numFmtId="0" fontId="34" fillId="8" borderId="0" xfId="2" applyFont="1" applyFill="1" applyAlignment="1">
      <alignment horizontal="center" vertical="center" shrinkToFit="1"/>
    </xf>
    <xf numFmtId="0" fontId="34" fillId="8" borderId="0" xfId="2" applyFont="1" applyFill="1" applyAlignment="1">
      <alignment horizontal="center" vertical="center"/>
    </xf>
    <xf numFmtId="0" fontId="34" fillId="8" borderId="0" xfId="0" applyFont="1" applyFill="1">
      <alignment vertical="center"/>
    </xf>
    <xf numFmtId="0" fontId="36" fillId="0" borderId="0" xfId="0" applyFont="1" applyAlignment="1">
      <alignment horizontal="center" vertical="center" shrinkToFit="1"/>
    </xf>
    <xf numFmtId="0" fontId="34" fillId="8" borderId="63" xfId="2" applyFont="1" applyFill="1" applyBorder="1">
      <alignment vertical="center"/>
    </xf>
    <xf numFmtId="0" fontId="34" fillId="8" borderId="63" xfId="3" applyFont="1" applyFill="1" applyBorder="1" applyAlignment="1">
      <alignment horizontal="center" vertical="center" shrinkToFit="1"/>
    </xf>
    <xf numFmtId="0" fontId="34" fillId="8" borderId="63" xfId="2" applyFont="1" applyFill="1" applyBorder="1" applyAlignment="1">
      <alignment horizontal="center" vertical="center" shrinkToFit="1"/>
    </xf>
    <xf numFmtId="0" fontId="34" fillId="8" borderId="63" xfId="2" applyFont="1" applyFill="1" applyBorder="1" applyAlignment="1">
      <alignment horizontal="center" vertical="center"/>
    </xf>
    <xf numFmtId="0" fontId="34" fillId="8" borderId="64" xfId="2" applyFont="1" applyFill="1" applyBorder="1" applyAlignment="1">
      <alignment horizontal="center" vertical="center"/>
    </xf>
    <xf numFmtId="0" fontId="34" fillId="8" borderId="42" xfId="2" applyFont="1" applyFill="1" applyBorder="1" applyAlignment="1">
      <alignment horizontal="center" vertical="center" shrinkToFit="1"/>
    </xf>
    <xf numFmtId="0" fontId="34" fillId="8" borderId="85" xfId="2" applyFont="1" applyFill="1" applyBorder="1">
      <alignment vertical="center"/>
    </xf>
    <xf numFmtId="0" fontId="34" fillId="8" borderId="85" xfId="2" applyFont="1" applyFill="1" applyBorder="1" applyAlignment="1">
      <alignment horizontal="center" vertical="center" shrinkToFit="1"/>
    </xf>
    <xf numFmtId="0" fontId="34" fillId="8" borderId="86" xfId="2" applyFont="1" applyFill="1" applyBorder="1" applyAlignment="1">
      <alignment horizontal="center" vertical="center" shrinkToFit="1"/>
    </xf>
    <xf numFmtId="0" fontId="33" fillId="0" borderId="5"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0" xfId="2" applyFont="1">
      <alignment vertical="center"/>
    </xf>
    <xf numFmtId="0" fontId="40" fillId="12" borderId="1" xfId="0" applyFont="1" applyFill="1" applyBorder="1" applyAlignment="1">
      <alignment horizontal="center" vertical="center"/>
    </xf>
    <xf numFmtId="0" fontId="41" fillId="12" borderId="1" xfId="0" applyFont="1" applyFill="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vertical="center" wrapText="1"/>
    </xf>
    <xf numFmtId="0" fontId="41" fillId="0" borderId="0" xfId="0" applyFont="1">
      <alignment vertical="center"/>
    </xf>
    <xf numFmtId="0" fontId="40" fillId="12" borderId="1" xfId="0" applyFont="1" applyFill="1" applyBorder="1" applyAlignment="1">
      <alignment horizontal="center" vertical="center" wrapText="1"/>
    </xf>
    <xf numFmtId="0" fontId="40" fillId="0" borderId="1" xfId="0" applyFont="1" applyBorder="1" applyAlignment="1">
      <alignment vertical="top" wrapText="1"/>
    </xf>
    <xf numFmtId="0" fontId="41" fillId="0" borderId="0" xfId="0" applyFont="1" applyAlignment="1">
      <alignment horizontal="center" vertical="center"/>
    </xf>
    <xf numFmtId="0" fontId="45" fillId="0" borderId="58" xfId="0" applyFont="1" applyBorder="1" applyAlignment="1" applyProtection="1">
      <alignment horizontal="center" vertical="center" shrinkToFit="1"/>
      <protection locked="0"/>
    </xf>
    <xf numFmtId="0" fontId="45" fillId="0" borderId="59" xfId="0" applyFont="1" applyBorder="1" applyAlignment="1" applyProtection="1">
      <alignment horizontal="center" vertical="center" shrinkToFit="1"/>
      <protection locked="0"/>
    </xf>
    <xf numFmtId="0" fontId="45" fillId="0" borderId="15" xfId="0" applyFont="1" applyBorder="1" applyAlignment="1" applyProtection="1">
      <alignment horizontal="center" vertical="center" shrinkToFit="1"/>
      <protection locked="0"/>
    </xf>
    <xf numFmtId="0" fontId="45" fillId="0" borderId="41"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5" borderId="1" xfId="0" applyFont="1" applyFill="1" applyBorder="1" applyAlignment="1" applyProtection="1">
      <alignment horizontal="center" vertical="center" shrinkToFit="1"/>
      <protection locked="0"/>
    </xf>
    <xf numFmtId="0" fontId="45" fillId="0" borderId="19" xfId="0" applyFont="1" applyBorder="1" applyAlignment="1" applyProtection="1">
      <alignment horizontal="center" vertical="center" shrinkToFit="1"/>
      <protection locked="0"/>
    </xf>
    <xf numFmtId="0" fontId="45" fillId="0" borderId="21" xfId="0" applyFont="1" applyBorder="1" applyAlignment="1" applyProtection="1">
      <alignment horizontal="center" vertical="center" shrinkToFit="1"/>
      <protection locked="0"/>
    </xf>
    <xf numFmtId="0" fontId="46" fillId="0" borderId="21" xfId="0" applyFont="1" applyBorder="1" applyAlignment="1" applyProtection="1">
      <alignment horizontal="center" vertical="center" shrinkToFit="1"/>
      <protection locked="0"/>
    </xf>
    <xf numFmtId="0" fontId="46" fillId="0" borderId="0" xfId="0" applyFont="1">
      <alignment vertical="center"/>
    </xf>
    <xf numFmtId="0" fontId="42" fillId="0" borderId="0" xfId="0" applyFont="1">
      <alignment vertical="center"/>
    </xf>
    <xf numFmtId="0" fontId="45" fillId="0" borderId="0" xfId="0" applyFont="1" applyAlignment="1">
      <alignment vertical="center" shrinkToFit="1"/>
    </xf>
    <xf numFmtId="0" fontId="44" fillId="2" borderId="0" xfId="0" applyFont="1" applyFill="1" applyAlignment="1">
      <alignment horizontal="center" vertical="center" wrapText="1"/>
    </xf>
    <xf numFmtId="0" fontId="45" fillId="2" borderId="40" xfId="0" applyFont="1" applyFill="1" applyBorder="1" applyAlignment="1">
      <alignment horizontal="center" vertical="center" wrapText="1" shrinkToFit="1"/>
    </xf>
    <xf numFmtId="0" fontId="45" fillId="2" borderId="15" xfId="0" applyFont="1" applyFill="1" applyBorder="1" applyAlignment="1">
      <alignment horizontal="center" vertical="center" wrapText="1" shrinkToFit="1"/>
    </xf>
    <xf numFmtId="0" fontId="45" fillId="2" borderId="41" xfId="0" applyFont="1" applyFill="1" applyBorder="1" applyAlignment="1">
      <alignment horizontal="center" vertical="center" wrapText="1" shrinkToFit="1"/>
    </xf>
    <xf numFmtId="0" fontId="46" fillId="0" borderId="0" xfId="0" applyFont="1" applyAlignment="1">
      <alignment horizontal="center" vertical="center"/>
    </xf>
    <xf numFmtId="0" fontId="45" fillId="2" borderId="19"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0" fontId="45" fillId="2" borderId="58" xfId="0" applyFont="1" applyFill="1" applyBorder="1" applyAlignment="1">
      <alignment horizontal="center" vertical="center" wrapText="1" shrinkToFit="1"/>
    </xf>
    <xf numFmtId="0" fontId="45" fillId="2" borderId="58" xfId="0" applyFont="1" applyFill="1" applyBorder="1" applyAlignment="1">
      <alignment horizontal="center" vertical="center" shrinkToFit="1"/>
    </xf>
    <xf numFmtId="0" fontId="46" fillId="2" borderId="58" xfId="0" applyFont="1" applyFill="1" applyBorder="1" applyAlignment="1">
      <alignment horizontal="center" vertical="center" wrapText="1"/>
    </xf>
    <xf numFmtId="0" fontId="45" fillId="2" borderId="15" xfId="0" applyFont="1" applyFill="1" applyBorder="1" applyAlignment="1">
      <alignment horizontal="center" vertical="center" shrinkToFit="1"/>
    </xf>
    <xf numFmtId="0" fontId="46" fillId="2" borderId="15" xfId="0" applyFont="1" applyFill="1" applyBorder="1" applyAlignment="1">
      <alignment horizontal="center" vertical="center" wrapText="1"/>
    </xf>
    <xf numFmtId="0" fontId="49" fillId="5" borderId="85" xfId="0" applyFont="1" applyFill="1" applyBorder="1" applyAlignment="1">
      <alignment vertical="center" wrapText="1" shrinkToFit="1"/>
    </xf>
    <xf numFmtId="0" fontId="45" fillId="0" borderId="0" xfId="0" applyFont="1" applyAlignment="1">
      <alignment horizontal="center" vertical="center" shrinkToFit="1"/>
    </xf>
    <xf numFmtId="0" fontId="46" fillId="2" borderId="35" xfId="0" applyFont="1" applyFill="1" applyBorder="1" applyAlignment="1">
      <alignment horizontal="center" vertical="center"/>
    </xf>
    <xf numFmtId="0" fontId="45" fillId="2" borderId="40" xfId="0" applyFont="1" applyFill="1" applyBorder="1" applyAlignment="1">
      <alignment horizontal="center" vertical="center" shrinkToFit="1"/>
    </xf>
    <xf numFmtId="0" fontId="49" fillId="2" borderId="41" xfId="0" applyFont="1" applyFill="1" applyBorder="1" applyAlignment="1">
      <alignment horizontal="center" vertical="center" wrapText="1" shrinkToFit="1"/>
    </xf>
    <xf numFmtId="0" fontId="46" fillId="2" borderId="52" xfId="0" applyFont="1" applyFill="1" applyBorder="1" applyAlignment="1">
      <alignment horizontal="center" vertical="center"/>
    </xf>
    <xf numFmtId="0" fontId="46" fillId="2" borderId="53" xfId="0" applyFont="1" applyFill="1" applyBorder="1" applyAlignment="1">
      <alignment horizontal="center" vertical="center" wrapText="1"/>
    </xf>
    <xf numFmtId="0" fontId="46" fillId="0" borderId="0" xfId="0" applyFont="1" applyAlignment="1">
      <alignment vertical="center" wrapText="1"/>
    </xf>
    <xf numFmtId="0" fontId="49" fillId="2" borderId="13" xfId="0" applyFont="1" applyFill="1" applyBorder="1" applyAlignment="1">
      <alignment horizontal="center" vertical="center" shrinkToFit="1"/>
    </xf>
    <xf numFmtId="176" fontId="48" fillId="2" borderId="40" xfId="0" applyNumberFormat="1" applyFont="1" applyFill="1" applyBorder="1" applyAlignment="1">
      <alignment horizontal="center" vertical="center" shrinkToFit="1"/>
    </xf>
    <xf numFmtId="176" fontId="48" fillId="2" borderId="15" xfId="0" applyNumberFormat="1" applyFont="1" applyFill="1" applyBorder="1" applyAlignment="1">
      <alignment horizontal="center" vertical="center" shrinkToFit="1"/>
    </xf>
    <xf numFmtId="176" fontId="48" fillId="2" borderId="41" xfId="0" applyNumberFormat="1" applyFont="1" applyFill="1" applyBorder="1" applyAlignment="1">
      <alignment horizontal="center" vertical="center" shrinkToFit="1"/>
    </xf>
    <xf numFmtId="0" fontId="46" fillId="2" borderId="52" xfId="0" applyFont="1" applyFill="1" applyBorder="1" applyAlignment="1">
      <alignment horizontal="center" vertical="center" wrapText="1"/>
    </xf>
    <xf numFmtId="0" fontId="49" fillId="2" borderId="73" xfId="0" applyFont="1" applyFill="1" applyBorder="1" applyAlignment="1">
      <alignment horizontal="center" vertical="center" shrinkToFit="1"/>
    </xf>
    <xf numFmtId="0" fontId="46" fillId="2" borderId="74" xfId="0" applyFont="1" applyFill="1" applyBorder="1" applyAlignment="1">
      <alignment horizontal="center" vertical="center"/>
    </xf>
    <xf numFmtId="0" fontId="46" fillId="2" borderId="19" xfId="0" applyFont="1" applyFill="1" applyBorder="1" applyAlignment="1">
      <alignment horizontal="center" vertical="center" shrinkToFit="1"/>
    </xf>
    <xf numFmtId="0" fontId="46" fillId="2" borderId="21" xfId="0" applyFont="1" applyFill="1" applyBorder="1" applyAlignment="1">
      <alignment horizontal="center" vertical="center" shrinkToFit="1"/>
    </xf>
    <xf numFmtId="0" fontId="46" fillId="2" borderId="75" xfId="0" applyFont="1" applyFill="1" applyBorder="1" applyAlignment="1">
      <alignment horizontal="center" vertical="center" wrapText="1"/>
    </xf>
    <xf numFmtId="0" fontId="45" fillId="10" borderId="0" xfId="0" applyFont="1" applyFill="1" applyAlignment="1">
      <alignment vertical="center" shrinkToFit="1"/>
    </xf>
    <xf numFmtId="0" fontId="45" fillId="10" borderId="0" xfId="0" applyFont="1" applyFill="1" applyAlignment="1">
      <alignment vertical="center" wrapText="1" shrinkToFit="1"/>
    </xf>
    <xf numFmtId="0" fontId="45" fillId="0" borderId="0" xfId="0" applyFont="1" applyAlignment="1">
      <alignment vertical="center" wrapText="1" shrinkToFit="1"/>
    </xf>
    <xf numFmtId="0" fontId="42" fillId="4" borderId="0" xfId="0" applyFont="1" applyFill="1">
      <alignment vertical="center"/>
    </xf>
    <xf numFmtId="0" fontId="28"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11" fillId="0" borderId="0" xfId="0" applyFont="1" applyAlignment="1">
      <alignment vertical="center" wrapText="1"/>
    </xf>
    <xf numFmtId="0" fontId="0" fillId="0" borderId="0" xfId="0" applyAlignment="1">
      <alignment vertical="center" wrapText="1"/>
    </xf>
    <xf numFmtId="0" fontId="7" fillId="0" borderId="4" xfId="0" applyFont="1" applyBorder="1" applyAlignment="1"/>
    <xf numFmtId="0" fontId="29" fillId="0" borderId="0" xfId="0" applyFont="1" applyAlignment="1">
      <alignment horizontal="left"/>
    </xf>
    <xf numFmtId="0" fontId="7" fillId="0" borderId="43" xfId="0" applyFont="1" applyBorder="1" applyAlignment="1">
      <alignment wrapText="1"/>
    </xf>
    <xf numFmtId="0" fontId="7" fillId="0" borderId="4" xfId="0" applyFont="1" applyBorder="1" applyAlignment="1">
      <alignment wrapText="1"/>
    </xf>
    <xf numFmtId="0" fontId="7" fillId="0" borderId="43" xfId="2" applyFont="1" applyBorder="1" applyAlignment="1">
      <alignment wrapText="1"/>
    </xf>
    <xf numFmtId="0" fontId="7" fillId="0" borderId="4" xfId="2" applyFont="1" applyBorder="1" applyAlignment="1">
      <alignment wrapText="1"/>
    </xf>
    <xf numFmtId="0" fontId="35" fillId="0" borderId="0" xfId="0" applyFont="1" applyAlignment="1">
      <alignment horizontal="center" vertical="center"/>
    </xf>
    <xf numFmtId="0" fontId="33" fillId="0" borderId="11" xfId="0" applyFont="1" applyBorder="1" applyAlignment="1">
      <alignment horizontal="center" vertical="center" shrinkToFit="1"/>
    </xf>
    <xf numFmtId="0" fontId="54" fillId="0" borderId="1"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29" fillId="0" borderId="4" xfId="0" applyFont="1" applyBorder="1" applyAlignment="1"/>
    <xf numFmtId="0" fontId="45" fillId="0" borderId="23" xfId="0" applyFont="1" applyBorder="1" applyAlignment="1" applyProtection="1">
      <alignment horizontal="center" vertical="center" shrinkToFit="1"/>
      <protection locked="0"/>
    </xf>
    <xf numFmtId="0" fontId="45" fillId="0" borderId="24" xfId="0" applyFont="1" applyBorder="1" applyAlignment="1" applyProtection="1">
      <alignment horizontal="center" vertical="center" shrinkToFit="1"/>
      <protection locked="0"/>
    </xf>
    <xf numFmtId="0" fontId="45" fillId="0" borderId="22" xfId="0" applyFont="1" applyBorder="1" applyAlignment="1" applyProtection="1">
      <alignment horizontal="center" vertical="center" shrinkToFit="1"/>
      <protection locked="0"/>
    </xf>
    <xf numFmtId="177" fontId="11" fillId="0" borderId="0" xfId="2" applyNumberFormat="1" applyFont="1" applyAlignment="1">
      <alignment horizontal="center" vertical="center" shrinkToFit="1"/>
    </xf>
    <xf numFmtId="0" fontId="28" fillId="0" borderId="1" xfId="2" applyFont="1" applyBorder="1" applyAlignment="1">
      <alignment horizontal="center" vertical="center" shrinkToFit="1"/>
    </xf>
    <xf numFmtId="0" fontId="37" fillId="0" borderId="11" xfId="0" applyFont="1" applyBorder="1" applyAlignment="1">
      <alignment horizontal="center" vertical="center" shrinkToFit="1"/>
    </xf>
    <xf numFmtId="0" fontId="37" fillId="0" borderId="6" xfId="0" applyFont="1" applyBorder="1" applyAlignment="1">
      <alignment horizontal="center" vertical="center" shrinkToFit="1"/>
    </xf>
    <xf numFmtId="0" fontId="37" fillId="0" borderId="8" xfId="0" applyFont="1" applyBorder="1" applyAlignment="1">
      <alignment horizontal="center" vertical="center" shrinkToFit="1"/>
    </xf>
    <xf numFmtId="0" fontId="45" fillId="0" borderId="1" xfId="0" applyFont="1" applyBorder="1" applyAlignment="1">
      <alignment horizontal="center" vertical="center" shrinkToFit="1"/>
    </xf>
    <xf numFmtId="177" fontId="11" fillId="0" borderId="0" xfId="2" applyNumberFormat="1" applyFont="1" applyAlignment="1">
      <alignment shrinkToFit="1"/>
    </xf>
    <xf numFmtId="177" fontId="11" fillId="0" borderId="0" xfId="2" applyNumberFormat="1" applyFont="1" applyAlignment="1">
      <alignment horizontal="distributed" shrinkToFit="1"/>
    </xf>
    <xf numFmtId="177" fontId="11" fillId="0" borderId="0" xfId="2" applyNumberFormat="1" applyFont="1" applyAlignment="1">
      <alignment horizontal="distributed" vertical="center" shrinkToFit="1"/>
    </xf>
    <xf numFmtId="177" fontId="11" fillId="14" borderId="54" xfId="2" applyNumberFormat="1" applyFont="1" applyFill="1" applyBorder="1" applyAlignment="1">
      <alignment horizontal="center" vertical="center" shrinkToFit="1"/>
    </xf>
    <xf numFmtId="177" fontId="11" fillId="14" borderId="45" xfId="2" applyNumberFormat="1" applyFont="1" applyFill="1" applyBorder="1" applyAlignment="1">
      <alignment horizontal="center" vertical="center" shrinkToFit="1"/>
    </xf>
    <xf numFmtId="177" fontId="11" fillId="14" borderId="138" xfId="0" applyNumberFormat="1" applyFont="1" applyFill="1" applyBorder="1" applyAlignment="1">
      <alignment horizontal="center" vertical="center" shrinkToFit="1"/>
    </xf>
    <xf numFmtId="177" fontId="17" fillId="14" borderId="107" xfId="2" applyNumberFormat="1" applyFont="1" applyFill="1" applyBorder="1" applyAlignment="1">
      <alignment horizontal="center" vertical="center" wrapText="1"/>
    </xf>
    <xf numFmtId="177" fontId="17" fillId="14" borderId="116" xfId="2" applyNumberFormat="1" applyFont="1" applyFill="1" applyBorder="1" applyAlignment="1">
      <alignment horizontal="center" vertical="center" shrinkToFit="1"/>
    </xf>
    <xf numFmtId="177" fontId="17" fillId="14" borderId="107" xfId="2" applyNumberFormat="1" applyFont="1" applyFill="1" applyBorder="1" applyAlignment="1">
      <alignment horizontal="center" vertical="center" shrinkToFit="1"/>
    </xf>
    <xf numFmtId="177" fontId="11" fillId="14" borderId="45" xfId="2" applyNumberFormat="1" applyFont="1" applyFill="1" applyBorder="1" applyAlignment="1">
      <alignment horizontal="center" vertical="center" wrapText="1"/>
    </xf>
    <xf numFmtId="177" fontId="11" fillId="14" borderId="91" xfId="2" applyNumberFormat="1" applyFont="1" applyFill="1" applyBorder="1" applyAlignment="1">
      <alignment horizontal="center" vertical="center" wrapText="1"/>
    </xf>
    <xf numFmtId="177" fontId="11" fillId="14" borderId="138" xfId="2" applyNumberFormat="1" applyFont="1" applyFill="1" applyBorder="1" applyAlignment="1">
      <alignment horizontal="center" vertical="center" wrapText="1"/>
    </xf>
    <xf numFmtId="0" fontId="27" fillId="0" borderId="43" xfId="2" applyFont="1" applyBorder="1" applyAlignment="1">
      <alignment horizontal="center" vertical="center"/>
    </xf>
    <xf numFmtId="0" fontId="27" fillId="0" borderId="43" xfId="2" applyFont="1" applyBorder="1" applyAlignment="1">
      <alignment horizontal="center" vertical="center" shrinkToFit="1"/>
    </xf>
    <xf numFmtId="0" fontId="7" fillId="14" borderId="1" xfId="2" applyFont="1" applyFill="1" applyBorder="1" applyAlignment="1">
      <alignment horizontal="center" vertical="center"/>
    </xf>
    <xf numFmtId="0" fontId="31" fillId="14" borderId="6" xfId="2" applyFont="1" applyFill="1" applyBorder="1" applyAlignment="1">
      <alignment horizontal="center" vertical="center"/>
    </xf>
    <xf numFmtId="0" fontId="7" fillId="14" borderId="7" xfId="2" applyFont="1" applyFill="1" applyBorder="1" applyAlignment="1">
      <alignment horizontal="center" vertical="center"/>
    </xf>
    <xf numFmtId="0" fontId="31" fillId="14" borderId="149" xfId="2" applyFont="1" applyFill="1" applyBorder="1" applyAlignment="1">
      <alignment horizontal="center" vertical="center"/>
    </xf>
    <xf numFmtId="0" fontId="7" fillId="14" borderId="1" xfId="2" applyFont="1" applyFill="1" applyBorder="1" applyAlignment="1">
      <alignment horizontal="center" vertical="center" wrapText="1"/>
    </xf>
    <xf numFmtId="0" fontId="7" fillId="0" borderId="4" xfId="2" applyFont="1" applyBorder="1" applyAlignment="1">
      <alignment vertical="center" shrinkToFit="1"/>
    </xf>
    <xf numFmtId="0" fontId="28" fillId="0" borderId="152" xfId="2" applyFont="1" applyBorder="1" applyAlignment="1">
      <alignment horizontal="center" vertical="center" shrinkToFit="1"/>
    </xf>
    <xf numFmtId="0" fontId="31" fillId="14" borderId="159" xfId="0" applyFont="1" applyFill="1" applyBorder="1" applyAlignment="1">
      <alignment vertical="center" shrinkToFit="1"/>
    </xf>
    <xf numFmtId="0" fontId="7" fillId="14" borderId="159" xfId="0" applyFont="1" applyFill="1" applyBorder="1" applyAlignment="1">
      <alignment vertical="center" shrinkToFit="1"/>
    </xf>
    <xf numFmtId="0" fontId="7" fillId="0" borderId="0" xfId="0" applyFont="1" applyAlignment="1">
      <alignment horizontal="center" vertical="center"/>
    </xf>
    <xf numFmtId="0" fontId="56" fillId="0" borderId="0" xfId="0" applyFont="1">
      <alignment vertical="center"/>
    </xf>
    <xf numFmtId="0" fontId="58" fillId="0" borderId="0" xfId="0" applyFont="1">
      <alignment vertical="center"/>
    </xf>
    <xf numFmtId="0" fontId="59" fillId="0" borderId="0" xfId="0" applyFont="1" applyAlignment="1">
      <alignment horizontal="center" vertical="center"/>
    </xf>
    <xf numFmtId="0" fontId="53" fillId="0" borderId="5" xfId="0" applyFont="1" applyBorder="1" applyAlignment="1">
      <alignment vertical="center" shrinkToFit="1"/>
    </xf>
    <xf numFmtId="0" fontId="36" fillId="0" borderId="0" xfId="0" applyFont="1" applyAlignment="1">
      <alignment vertical="center" shrinkToFit="1"/>
    </xf>
    <xf numFmtId="0" fontId="47" fillId="0" borderId="1" xfId="0" applyFont="1" applyBorder="1" applyAlignment="1">
      <alignment horizontal="center" vertical="center" shrinkToFit="1"/>
    </xf>
    <xf numFmtId="0" fontId="46" fillId="0" borderId="1" xfId="0" applyFont="1" applyBorder="1" applyAlignment="1">
      <alignment horizontal="center" vertical="center"/>
    </xf>
    <xf numFmtId="0" fontId="60" fillId="0" borderId="1" xfId="0" applyFont="1" applyBorder="1" applyAlignment="1">
      <alignment horizontal="center" vertical="center" wrapText="1" shrinkToFit="1"/>
    </xf>
    <xf numFmtId="0" fontId="36" fillId="0" borderId="0" xfId="0" applyFont="1">
      <alignment vertical="center"/>
    </xf>
    <xf numFmtId="0" fontId="33" fillId="0" borderId="1" xfId="0" applyFont="1" applyBorder="1" applyAlignment="1">
      <alignment horizontal="center" vertical="center"/>
    </xf>
    <xf numFmtId="0" fontId="46" fillId="0" borderId="1" xfId="0" applyFont="1" applyBorder="1" applyAlignment="1">
      <alignment horizontal="center" vertical="center" shrinkToFit="1"/>
    </xf>
    <xf numFmtId="0" fontId="49" fillId="0" borderId="1" xfId="0" applyFont="1" applyBorder="1" applyAlignment="1">
      <alignment horizontal="center" vertical="center" shrinkToFit="1"/>
    </xf>
    <xf numFmtId="0" fontId="35" fillId="0" borderId="0" xfId="0" applyFont="1" applyAlignment="1">
      <alignment vertical="center" wrapText="1"/>
    </xf>
    <xf numFmtId="176" fontId="49" fillId="0" borderId="0" xfId="0" applyNumberFormat="1" applyFont="1" applyAlignment="1">
      <alignment horizontal="center" vertical="center" shrinkToFit="1"/>
    </xf>
    <xf numFmtId="0" fontId="46" fillId="0" borderId="0" xfId="0" applyFont="1" applyAlignment="1">
      <alignment horizontal="center" vertical="center" shrinkToFit="1"/>
    </xf>
    <xf numFmtId="0" fontId="49" fillId="0" borderId="0" xfId="0" applyFont="1" applyAlignment="1">
      <alignment horizontal="center" vertical="center" shrinkToFit="1"/>
    </xf>
    <xf numFmtId="0" fontId="33" fillId="0" borderId="0" xfId="0" applyFont="1" applyAlignment="1">
      <alignment horizontal="center" vertical="center" shrinkToFit="1"/>
    </xf>
    <xf numFmtId="0" fontId="35" fillId="0" borderId="5" xfId="0" applyFont="1" applyBorder="1" applyAlignment="1">
      <alignment vertical="center" wrapText="1"/>
    </xf>
    <xf numFmtId="0" fontId="35" fillId="0" borderId="7" xfId="0" applyFont="1" applyBorder="1" applyAlignment="1">
      <alignment vertical="center" wrapText="1"/>
    </xf>
    <xf numFmtId="0" fontId="36" fillId="0" borderId="6" xfId="0" applyFont="1" applyBorder="1">
      <alignment vertical="center"/>
    </xf>
    <xf numFmtId="0" fontId="45" fillId="0" borderId="21" xfId="0" applyFont="1" applyBorder="1" applyAlignment="1">
      <alignment horizontal="center" vertical="center" shrinkToFit="1"/>
    </xf>
    <xf numFmtId="0" fontId="44" fillId="0" borderId="0" xfId="0" applyFont="1" applyAlignment="1">
      <alignment horizontal="center" vertical="center" wrapText="1"/>
    </xf>
    <xf numFmtId="0" fontId="45" fillId="3" borderId="162" xfId="0" applyFont="1" applyFill="1" applyBorder="1" applyAlignment="1">
      <alignment horizontal="center" vertical="center" shrinkToFit="1"/>
    </xf>
    <xf numFmtId="0" fontId="45" fillId="3" borderId="163" xfId="0" applyFont="1" applyFill="1" applyBorder="1" applyAlignment="1">
      <alignment horizontal="center" vertical="center" shrinkToFit="1"/>
    </xf>
    <xf numFmtId="0" fontId="45" fillId="3" borderId="163" xfId="0" applyFont="1" applyFill="1" applyBorder="1" applyAlignment="1">
      <alignment vertical="center" shrinkToFit="1"/>
    </xf>
    <xf numFmtId="177" fontId="7" fillId="0" borderId="0" xfId="2" applyNumberFormat="1" applyFont="1" applyAlignment="1">
      <alignment horizontal="left" vertical="center" wrapText="1"/>
    </xf>
    <xf numFmtId="179" fontId="11" fillId="0" borderId="0" xfId="2" applyNumberFormat="1" applyFont="1">
      <alignment vertical="center"/>
    </xf>
    <xf numFmtId="177" fontId="11" fillId="0" borderId="0" xfId="2" applyNumberFormat="1" applyFont="1" applyAlignment="1">
      <alignment horizontal="right" vertical="center"/>
    </xf>
    <xf numFmtId="178" fontId="11" fillId="0" borderId="0" xfId="2" applyNumberFormat="1" applyFont="1" applyAlignment="1">
      <alignment vertical="center" shrinkToFit="1"/>
    </xf>
    <xf numFmtId="179" fontId="7" fillId="0" borderId="0" xfId="2" applyNumberFormat="1" applyFont="1" applyAlignment="1">
      <alignment horizontal="right" vertical="center" shrinkToFit="1"/>
    </xf>
    <xf numFmtId="0" fontId="45" fillId="2" borderId="33" xfId="0" applyFont="1" applyFill="1" applyBorder="1" applyAlignment="1">
      <alignment horizontal="center" vertical="center" shrinkToFit="1"/>
    </xf>
    <xf numFmtId="0" fontId="45" fillId="2" borderId="72" xfId="0" applyFont="1" applyFill="1" applyBorder="1" applyAlignment="1">
      <alignment horizontal="center" vertical="center" shrinkToFit="1"/>
    </xf>
    <xf numFmtId="0" fontId="45" fillId="2" borderId="5" xfId="0" applyFont="1" applyFill="1" applyBorder="1" applyAlignment="1">
      <alignment horizontal="center" vertical="center" shrinkToFit="1"/>
    </xf>
    <xf numFmtId="0" fontId="45" fillId="2" borderId="67" xfId="0" applyFont="1" applyFill="1" applyBorder="1" applyAlignment="1">
      <alignment horizontal="center" vertical="center" shrinkToFit="1"/>
    </xf>
    <xf numFmtId="0" fontId="45" fillId="2" borderId="1" xfId="0" applyFont="1" applyFill="1" applyBorder="1" applyAlignment="1">
      <alignment horizontal="left" vertical="center" wrapText="1"/>
    </xf>
    <xf numFmtId="14" fontId="42" fillId="2" borderId="0" xfId="0" applyNumberFormat="1" applyFont="1" applyFill="1">
      <alignment vertical="center"/>
    </xf>
    <xf numFmtId="0" fontId="45" fillId="0" borderId="23" xfId="0" applyFont="1" applyBorder="1" applyAlignment="1">
      <alignment horizontal="center" vertical="center" shrinkToFit="1"/>
    </xf>
    <xf numFmtId="0" fontId="45" fillId="0" borderId="24" xfId="0" applyFont="1" applyBorder="1" applyAlignment="1">
      <alignment horizontal="center" vertical="center" shrinkToFit="1"/>
    </xf>
    <xf numFmtId="0" fontId="39" fillId="0" borderId="43" xfId="0" applyFont="1" applyBorder="1" applyAlignment="1">
      <alignment horizontal="center" vertical="center"/>
    </xf>
    <xf numFmtId="0" fontId="45" fillId="2" borderId="57" xfId="0" applyFont="1" applyFill="1" applyBorder="1" applyAlignment="1">
      <alignment horizontal="center" vertical="center" shrinkToFit="1"/>
    </xf>
    <xf numFmtId="0" fontId="45" fillId="2" borderId="58" xfId="0" applyFont="1" applyFill="1" applyBorder="1" applyAlignment="1">
      <alignment horizontal="center" vertical="center" shrinkToFit="1"/>
    </xf>
    <xf numFmtId="0" fontId="45" fillId="2" borderId="142" xfId="0" applyFont="1" applyFill="1" applyBorder="1" applyAlignment="1">
      <alignment horizontal="center" vertical="center" shrinkToFit="1"/>
    </xf>
    <xf numFmtId="0" fontId="45" fillId="2" borderId="61" xfId="0" applyFont="1" applyFill="1" applyBorder="1" applyAlignment="1">
      <alignment horizontal="center" vertical="center" shrinkToFit="1"/>
    </xf>
    <xf numFmtId="0" fontId="45" fillId="2" borderId="62" xfId="0" applyFont="1" applyFill="1" applyBorder="1" applyAlignment="1">
      <alignment horizontal="center" vertical="center" shrinkToFit="1"/>
    </xf>
    <xf numFmtId="0" fontId="45" fillId="2" borderId="82" xfId="0" applyFont="1" applyFill="1" applyBorder="1" applyAlignment="1">
      <alignment horizontal="center" vertical="center" shrinkToFit="1"/>
    </xf>
    <xf numFmtId="0" fontId="48" fillId="2" borderId="40" xfId="0" applyFont="1" applyFill="1" applyBorder="1" applyAlignment="1">
      <alignment horizontal="center" vertical="center" wrapText="1" shrinkToFit="1"/>
    </xf>
    <xf numFmtId="0" fontId="48" fillId="2" borderId="15" xfId="0" applyFont="1" applyFill="1" applyBorder="1" applyAlignment="1">
      <alignment horizontal="center" vertical="center" wrapText="1" shrinkToFit="1"/>
    </xf>
    <xf numFmtId="0" fontId="48" fillId="2" borderId="19" xfId="0" applyFont="1" applyFill="1" applyBorder="1" applyAlignment="1">
      <alignment horizontal="center" vertical="center" wrapText="1" shrinkToFit="1"/>
    </xf>
    <xf numFmtId="0" fontId="48" fillId="2" borderId="1" xfId="0" applyFont="1" applyFill="1" applyBorder="1" applyAlignment="1">
      <alignment horizontal="center" vertical="center" wrapText="1" shrinkToFit="1"/>
    </xf>
    <xf numFmtId="0" fontId="48" fillId="2" borderId="22" xfId="0" applyFont="1" applyFill="1" applyBorder="1" applyAlignment="1">
      <alignment horizontal="center" vertical="center" wrapText="1" shrinkToFit="1"/>
    </xf>
    <xf numFmtId="0" fontId="48" fillId="2" borderId="23" xfId="0" applyFont="1" applyFill="1" applyBorder="1" applyAlignment="1">
      <alignment horizontal="center" vertical="center" wrapText="1" shrinkToFit="1"/>
    </xf>
    <xf numFmtId="0" fontId="45" fillId="2" borderId="23" xfId="0" applyFont="1" applyFill="1" applyBorder="1" applyAlignment="1">
      <alignment horizontal="center" vertical="center" shrinkToFit="1"/>
    </xf>
    <xf numFmtId="0" fontId="45" fillId="0" borderId="23" xfId="0" applyFont="1" applyBorder="1" applyAlignment="1" applyProtection="1">
      <alignment horizontal="center" vertical="center" shrinkToFit="1"/>
      <protection locked="0"/>
    </xf>
    <xf numFmtId="0" fontId="45" fillId="0" borderId="24" xfId="0" applyFont="1" applyBorder="1" applyAlignment="1" applyProtection="1">
      <alignment horizontal="center" vertical="center" shrinkToFit="1"/>
      <protection locked="0"/>
    </xf>
    <xf numFmtId="0" fontId="45" fillId="2" borderId="13" xfId="0" applyFont="1" applyFill="1" applyBorder="1" applyAlignment="1">
      <alignment horizontal="center" vertical="center" shrinkToFit="1"/>
    </xf>
    <xf numFmtId="0" fontId="45" fillId="2" borderId="17" xfId="0" applyFont="1" applyFill="1" applyBorder="1" applyAlignment="1">
      <alignment horizontal="center" vertical="center" shrinkToFit="1"/>
    </xf>
    <xf numFmtId="0" fontId="45" fillId="2" borderId="14" xfId="0" applyFont="1" applyFill="1" applyBorder="1" applyAlignment="1">
      <alignment horizontal="center" vertical="center" shrinkToFit="1"/>
    </xf>
    <xf numFmtId="0" fontId="45" fillId="0" borderId="22" xfId="0" applyFont="1" applyBorder="1" applyAlignment="1" applyProtection="1">
      <alignment horizontal="center" vertical="center" shrinkToFit="1"/>
      <protection locked="0"/>
    </xf>
    <xf numFmtId="0" fontId="45" fillId="2" borderId="40" xfId="0" applyFont="1" applyFill="1" applyBorder="1" applyAlignment="1">
      <alignment horizontal="center" vertical="center" wrapText="1" shrinkToFit="1"/>
    </xf>
    <xf numFmtId="0" fontId="45" fillId="2" borderId="15" xfId="0" applyFont="1" applyFill="1" applyBorder="1" applyAlignment="1">
      <alignment horizontal="center" vertical="center" wrapText="1" shrinkToFit="1"/>
    </xf>
    <xf numFmtId="0" fontId="45" fillId="2" borderId="60" xfId="0" applyFont="1" applyFill="1" applyBorder="1" applyAlignment="1">
      <alignment horizontal="center" vertical="center" shrinkToFit="1"/>
    </xf>
    <xf numFmtId="0" fontId="45" fillId="0" borderId="142" xfId="0" applyFont="1" applyBorder="1" applyAlignment="1" applyProtection="1">
      <alignment horizontal="center" vertical="center" shrinkToFit="1"/>
      <protection locked="0"/>
    </xf>
    <xf numFmtId="0" fontId="45" fillId="0" borderId="61" xfId="0" applyFont="1" applyBorder="1" applyAlignment="1" applyProtection="1">
      <alignment horizontal="center" vertical="center" shrinkToFit="1"/>
      <protection locked="0"/>
    </xf>
    <xf numFmtId="0" fontId="45" fillId="0" borderId="82" xfId="0" applyFont="1" applyBorder="1" applyAlignment="1" applyProtection="1">
      <alignment horizontal="center" vertical="center" shrinkToFit="1"/>
      <protection locked="0"/>
    </xf>
    <xf numFmtId="0" fontId="48" fillId="2" borderId="35" xfId="0" applyFont="1" applyFill="1" applyBorder="1" applyAlignment="1">
      <alignment horizontal="center" vertical="center" wrapText="1" shrinkToFit="1"/>
    </xf>
    <xf numFmtId="0" fontId="48" fillId="2" borderId="63" xfId="0" applyFont="1" applyFill="1" applyBorder="1" applyAlignment="1">
      <alignment horizontal="center" vertical="center" shrinkToFit="1"/>
    </xf>
    <xf numFmtId="0" fontId="48" fillId="2" borderId="71" xfId="0" applyFont="1" applyFill="1" applyBorder="1" applyAlignment="1">
      <alignment horizontal="center" vertical="center" shrinkToFit="1"/>
    </xf>
    <xf numFmtId="0" fontId="48" fillId="2" borderId="36" xfId="0" applyFont="1" applyFill="1" applyBorder="1" applyAlignment="1">
      <alignment horizontal="center" vertical="center" shrinkToFit="1"/>
    </xf>
    <xf numFmtId="0" fontId="48" fillId="2" borderId="0" xfId="0" applyFont="1" applyFill="1" applyAlignment="1">
      <alignment horizontal="center" vertical="center" shrinkToFit="1"/>
    </xf>
    <xf numFmtId="0" fontId="48" fillId="2" borderId="67" xfId="0" applyFont="1" applyFill="1" applyBorder="1" applyAlignment="1">
      <alignment horizontal="center" vertical="center" shrinkToFit="1"/>
    </xf>
    <xf numFmtId="0" fontId="48" fillId="2" borderId="84" xfId="0" applyFont="1" applyFill="1" applyBorder="1" applyAlignment="1">
      <alignment horizontal="center" vertical="center" shrinkToFit="1"/>
    </xf>
    <xf numFmtId="0" fontId="48" fillId="2" borderId="85" xfId="0" applyFont="1" applyFill="1" applyBorder="1" applyAlignment="1">
      <alignment horizontal="center" vertical="center" shrinkToFit="1"/>
    </xf>
    <xf numFmtId="0" fontId="48" fillId="2" borderId="72" xfId="0" applyFont="1" applyFill="1" applyBorder="1" applyAlignment="1">
      <alignment horizontal="center" vertical="center" shrinkToFit="1"/>
    </xf>
    <xf numFmtId="0" fontId="45" fillId="2" borderId="35" xfId="0" applyFont="1" applyFill="1" applyBorder="1" applyAlignment="1">
      <alignment horizontal="center" vertical="center" wrapText="1" shrinkToFit="1"/>
    </xf>
    <xf numFmtId="0" fontId="45" fillId="2" borderId="63" xfId="0" applyFont="1" applyFill="1" applyBorder="1" applyAlignment="1">
      <alignment horizontal="center" vertical="center" wrapText="1" shrinkToFit="1"/>
    </xf>
    <xf numFmtId="0" fontId="45" fillId="2" borderId="71" xfId="0" applyFont="1" applyFill="1" applyBorder="1" applyAlignment="1">
      <alignment horizontal="center" vertical="center" wrapText="1" shrinkToFit="1"/>
    </xf>
    <xf numFmtId="0" fontId="45" fillId="2" borderId="36" xfId="0" applyFont="1" applyFill="1" applyBorder="1" applyAlignment="1">
      <alignment horizontal="center" vertical="center" wrapText="1" shrinkToFit="1"/>
    </xf>
    <xf numFmtId="0" fontId="45" fillId="2" borderId="0" xfId="0" applyFont="1" applyFill="1" applyAlignment="1">
      <alignment horizontal="center" vertical="center" wrapText="1" shrinkToFit="1"/>
    </xf>
    <xf numFmtId="0" fontId="45" fillId="2" borderId="67" xfId="0" applyFont="1" applyFill="1" applyBorder="1" applyAlignment="1">
      <alignment horizontal="center" vertical="center" wrapText="1" shrinkToFit="1"/>
    </xf>
    <xf numFmtId="0" fontId="45" fillId="2" borderId="84" xfId="0" applyFont="1" applyFill="1" applyBorder="1" applyAlignment="1">
      <alignment horizontal="center" vertical="center" wrapText="1" shrinkToFit="1"/>
    </xf>
    <xf numFmtId="0" fontId="45" fillId="2" borderId="85" xfId="0" applyFont="1" applyFill="1" applyBorder="1" applyAlignment="1">
      <alignment horizontal="center" vertical="center" wrapText="1" shrinkToFit="1"/>
    </xf>
    <xf numFmtId="0" fontId="45" fillId="2" borderId="72" xfId="0" applyFont="1" applyFill="1" applyBorder="1" applyAlignment="1">
      <alignment horizontal="center" vertical="center" wrapText="1" shrinkToFit="1"/>
    </xf>
    <xf numFmtId="0" fontId="45" fillId="2" borderId="142" xfId="0" applyFont="1" applyFill="1" applyBorder="1" applyAlignment="1">
      <alignment horizontal="left" vertical="center" wrapText="1" shrinkToFit="1"/>
    </xf>
    <xf numFmtId="0" fontId="45" fillId="2" borderId="61" xfId="0" applyFont="1" applyFill="1" applyBorder="1" applyAlignment="1">
      <alignment horizontal="left" vertical="center" wrapText="1" shrinkToFit="1"/>
    </xf>
    <xf numFmtId="0" fontId="51" fillId="2" borderId="65"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66" xfId="0" applyFont="1" applyFill="1" applyBorder="1" applyAlignment="1">
      <alignment horizontal="center" vertical="center" wrapText="1"/>
    </xf>
    <xf numFmtId="176" fontId="48" fillId="2" borderId="40" xfId="0" applyNumberFormat="1" applyFont="1" applyFill="1" applyBorder="1" applyAlignment="1">
      <alignment horizontal="center" vertical="center" shrinkToFit="1"/>
    </xf>
    <xf numFmtId="176" fontId="48" fillId="2" borderId="41" xfId="0" applyNumberFormat="1" applyFont="1" applyFill="1" applyBorder="1" applyAlignment="1">
      <alignment horizontal="center" vertical="center" shrinkToFit="1"/>
    </xf>
    <xf numFmtId="0" fontId="43" fillId="0" borderId="0" xfId="0" applyFont="1" applyAlignment="1">
      <alignment horizontal="center" vertical="center"/>
    </xf>
    <xf numFmtId="0" fontId="42" fillId="11" borderId="0" xfId="0" applyFont="1" applyFill="1" applyAlignment="1">
      <alignment horizontal="center" vertical="center"/>
    </xf>
    <xf numFmtId="0" fontId="45" fillId="0" borderId="54" xfId="0" applyFont="1" applyBorder="1" applyAlignment="1" applyProtection="1">
      <alignment horizontal="center" vertical="center" shrinkToFit="1"/>
      <protection locked="0"/>
    </xf>
    <xf numFmtId="0" fontId="45" fillId="0" borderId="79" xfId="0" applyFont="1" applyBorder="1" applyAlignment="1" applyProtection="1">
      <alignment horizontal="center" vertical="center" shrinkToFit="1"/>
      <protection locked="0"/>
    </xf>
    <xf numFmtId="0" fontId="45" fillId="2" borderId="1" xfId="0" applyFont="1" applyFill="1" applyBorder="1" applyAlignment="1">
      <alignment horizontal="center" vertical="center" wrapText="1" shrinkToFit="1"/>
    </xf>
    <xf numFmtId="0" fontId="45" fillId="2" borderId="21" xfId="0" applyFont="1" applyFill="1" applyBorder="1" applyAlignment="1">
      <alignment horizontal="center" vertical="center" wrapText="1" shrinkToFit="1"/>
    </xf>
    <xf numFmtId="0" fontId="45" fillId="2" borderId="2" xfId="0" applyFont="1" applyFill="1" applyBorder="1" applyAlignment="1">
      <alignment horizontal="center" vertical="center" wrapText="1" shrinkToFit="1"/>
    </xf>
    <xf numFmtId="0" fontId="45" fillId="2" borderId="4" xfId="0" applyFont="1" applyFill="1" applyBorder="1" applyAlignment="1">
      <alignment horizontal="center" vertical="center" wrapText="1" shrinkToFit="1"/>
    </xf>
    <xf numFmtId="0" fontId="45" fillId="2" borderId="3" xfId="0" applyFont="1" applyFill="1" applyBorder="1" applyAlignment="1">
      <alignment horizontal="center" vertical="center" wrapText="1" shrinkToFit="1"/>
    </xf>
    <xf numFmtId="0" fontId="45" fillId="0" borderId="134" xfId="0" applyFont="1" applyBorder="1" applyAlignment="1" applyProtection="1">
      <alignment horizontal="center" vertical="center" shrinkToFit="1"/>
      <protection locked="0"/>
    </xf>
    <xf numFmtId="0" fontId="45" fillId="0" borderId="55" xfId="0" applyFont="1" applyBorder="1" applyAlignment="1" applyProtection="1">
      <alignment horizontal="center" vertical="center" shrinkToFit="1"/>
      <protection locked="0"/>
    </xf>
    <xf numFmtId="0" fontId="45" fillId="2" borderId="16" xfId="0" applyFont="1" applyFill="1" applyBorder="1" applyAlignment="1">
      <alignment horizontal="center" vertical="center" shrinkToFit="1"/>
    </xf>
    <xf numFmtId="0" fontId="45" fillId="2" borderId="18" xfId="0" applyFont="1" applyFill="1" applyBorder="1" applyAlignment="1">
      <alignment horizontal="center" vertical="center" shrinkToFit="1"/>
    </xf>
    <xf numFmtId="0" fontId="44" fillId="0" borderId="0" xfId="0" applyFont="1" applyAlignment="1">
      <alignment horizontal="center" vertical="center" wrapText="1"/>
    </xf>
    <xf numFmtId="0" fontId="44" fillId="0" borderId="0" xfId="0" applyFont="1" applyAlignment="1">
      <alignment horizontal="center" vertical="center"/>
    </xf>
    <xf numFmtId="0" fontId="47" fillId="2" borderId="15" xfId="0" applyFont="1" applyFill="1" applyBorder="1" applyAlignment="1">
      <alignment horizontal="center" vertical="center" wrapText="1" shrinkToFit="1"/>
    </xf>
    <xf numFmtId="0" fontId="47" fillId="2" borderId="41" xfId="0" applyFont="1" applyFill="1" applyBorder="1" applyAlignment="1">
      <alignment horizontal="center" vertical="center" wrapText="1" shrinkToFit="1"/>
    </xf>
    <xf numFmtId="1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45" fillId="2" borderId="16" xfId="0" applyFont="1" applyFill="1" applyBorder="1" applyAlignment="1">
      <alignment horizontal="center" vertical="center" wrapText="1" shrinkToFit="1"/>
    </xf>
    <xf numFmtId="0" fontId="45" fillId="2" borderId="14" xfId="0" applyFont="1" applyFill="1" applyBorder="1" applyAlignment="1">
      <alignment horizontal="center" vertical="center" wrapText="1" shrinkToFit="1"/>
    </xf>
    <xf numFmtId="0" fontId="42" fillId="4" borderId="0" xfId="0" applyFont="1" applyFill="1" applyAlignment="1">
      <alignment horizontal="center" vertical="center"/>
    </xf>
    <xf numFmtId="0" fontId="44" fillId="2" borderId="0" xfId="0" applyFont="1" applyFill="1" applyAlignment="1">
      <alignment horizontal="center" vertical="center" wrapText="1"/>
    </xf>
    <xf numFmtId="0" fontId="45" fillId="0" borderId="80" xfId="0" applyFont="1" applyBorder="1" applyAlignment="1" applyProtection="1">
      <alignment horizontal="center" vertical="center" shrinkToFit="1"/>
      <protection locked="0"/>
    </xf>
    <xf numFmtId="0" fontId="45" fillId="0" borderId="63" xfId="0" applyFont="1" applyBorder="1" applyAlignment="1" applyProtection="1">
      <alignment horizontal="center" vertical="center" shrinkToFit="1"/>
      <protection locked="0"/>
    </xf>
    <xf numFmtId="0" fontId="45" fillId="0" borderId="64" xfId="0" applyFont="1" applyBorder="1" applyAlignment="1" applyProtection="1">
      <alignment horizontal="center" vertical="center" shrinkToFit="1"/>
      <protection locked="0"/>
    </xf>
    <xf numFmtId="0" fontId="48" fillId="2" borderId="63" xfId="0" applyFont="1" applyFill="1" applyBorder="1" applyAlignment="1">
      <alignment horizontal="center" vertical="center" wrapText="1" shrinkToFit="1"/>
    </xf>
    <xf numFmtId="0" fontId="48" fillId="2" borderId="36" xfId="0" applyFont="1" applyFill="1" applyBorder="1" applyAlignment="1">
      <alignment horizontal="center" vertical="center" wrapText="1" shrinkToFit="1"/>
    </xf>
    <xf numFmtId="0" fontId="48" fillId="2" borderId="0" xfId="0" applyFont="1" applyFill="1" applyAlignment="1">
      <alignment horizontal="center" vertical="center" wrapText="1" shrinkToFit="1"/>
    </xf>
    <xf numFmtId="0" fontId="45" fillId="2" borderId="56" xfId="0" applyFont="1" applyFill="1" applyBorder="1" applyAlignment="1">
      <alignment horizontal="center" vertical="center" shrinkToFit="1"/>
    </xf>
    <xf numFmtId="0" fontId="45" fillId="2" borderId="6" xfId="0" applyFont="1" applyFill="1" applyBorder="1" applyAlignment="1">
      <alignment horizontal="center" vertical="center" shrinkToFit="1"/>
    </xf>
    <xf numFmtId="0" fontId="45" fillId="0" borderId="6" xfId="0" applyFont="1" applyBorder="1" applyAlignment="1" applyProtection="1">
      <alignment horizontal="center" vertical="center" shrinkToFit="1"/>
      <protection locked="0"/>
    </xf>
    <xf numFmtId="0" fontId="45" fillId="0" borderId="28" xfId="0" applyFont="1" applyBorder="1" applyAlignment="1" applyProtection="1">
      <alignment horizontal="center" vertical="center" shrinkToFit="1"/>
      <protection locked="0"/>
    </xf>
    <xf numFmtId="177" fontId="11" fillId="14" borderId="2" xfId="0" applyNumberFormat="1" applyFont="1" applyFill="1" applyBorder="1" applyAlignment="1">
      <alignment horizontal="center" vertical="center" shrinkToFit="1"/>
    </xf>
    <xf numFmtId="177" fontId="11" fillId="14" borderId="4" xfId="0" applyNumberFormat="1" applyFont="1" applyFill="1" applyBorder="1" applyAlignment="1">
      <alignment horizontal="center" vertical="center" shrinkToFit="1"/>
    </xf>
    <xf numFmtId="177" fontId="11" fillId="14" borderId="92" xfId="0" applyNumberFormat="1" applyFont="1" applyFill="1" applyBorder="1" applyAlignment="1">
      <alignment horizontal="center" vertical="center" shrinkToFit="1"/>
    </xf>
    <xf numFmtId="177" fontId="11" fillId="0" borderId="139" xfId="2" applyNumberFormat="1" applyFont="1" applyBorder="1" applyAlignment="1">
      <alignment horizontal="center" vertical="center" shrinkToFit="1"/>
    </xf>
    <xf numFmtId="177" fontId="11" fillId="0" borderId="134" xfId="2" applyNumberFormat="1" applyFont="1" applyBorder="1" applyAlignment="1">
      <alignment horizontal="center" vertical="center" shrinkToFit="1"/>
    </xf>
    <xf numFmtId="178" fontId="11" fillId="0" borderId="0" xfId="2" applyNumberFormat="1" applyFont="1" applyAlignment="1">
      <alignment horizontal="right" vertical="center" shrinkToFit="1"/>
    </xf>
    <xf numFmtId="178" fontId="11" fillId="0" borderId="0" xfId="2" applyNumberFormat="1" applyFont="1" applyAlignment="1">
      <alignment horizontal="left" vertical="center" shrinkToFit="1"/>
    </xf>
    <xf numFmtId="177" fontId="11" fillId="14" borderId="53" xfId="0" applyNumberFormat="1" applyFont="1" applyFill="1" applyBorder="1" applyAlignment="1">
      <alignment horizontal="center" vertical="center" wrapText="1"/>
    </xf>
    <xf numFmtId="177" fontId="11" fillId="14" borderId="134" xfId="0" applyNumberFormat="1" applyFont="1" applyFill="1" applyBorder="1" applyAlignment="1">
      <alignment horizontal="center" vertical="center" wrapText="1"/>
    </xf>
    <xf numFmtId="177" fontId="11" fillId="14" borderId="55" xfId="0" applyNumberFormat="1" applyFont="1" applyFill="1" applyBorder="1" applyAlignment="1">
      <alignment horizontal="center" vertical="center" wrapText="1"/>
    </xf>
    <xf numFmtId="177" fontId="11" fillId="0" borderId="134" xfId="0" applyNumberFormat="1" applyFont="1" applyBorder="1" applyAlignment="1">
      <alignment horizontal="center" vertical="center" shrinkToFit="1"/>
    </xf>
    <xf numFmtId="177" fontId="11" fillId="0" borderId="55" xfId="0" applyNumberFormat="1" applyFont="1" applyBorder="1" applyAlignment="1">
      <alignment horizontal="center" vertical="center" shrinkToFit="1"/>
    </xf>
    <xf numFmtId="177" fontId="11" fillId="14" borderId="54" xfId="0" applyNumberFormat="1" applyFont="1" applyFill="1" applyBorder="1" applyAlignment="1">
      <alignment horizontal="center" vertical="center" shrinkToFit="1"/>
    </xf>
    <xf numFmtId="177" fontId="11" fillId="14" borderId="140" xfId="0" applyNumberFormat="1" applyFont="1" applyFill="1" applyBorder="1" applyAlignment="1">
      <alignment horizontal="center" vertical="center" shrinkToFit="1"/>
    </xf>
    <xf numFmtId="177" fontId="25" fillId="0" borderId="134" xfId="4" applyNumberFormat="1" applyFont="1" applyFill="1" applyBorder="1" applyAlignment="1">
      <alignment horizontal="center" vertical="center" shrinkToFit="1"/>
    </xf>
    <xf numFmtId="177" fontId="25" fillId="0" borderId="79" xfId="4" applyNumberFormat="1" applyFont="1" applyFill="1" applyBorder="1" applyAlignment="1">
      <alignment horizontal="center" vertical="center" shrinkToFit="1"/>
    </xf>
    <xf numFmtId="177" fontId="17" fillId="14" borderId="52" xfId="0" applyNumberFormat="1" applyFont="1" applyFill="1" applyBorder="1" applyAlignment="1">
      <alignment horizontal="left" vertical="center" wrapText="1"/>
    </xf>
    <xf numFmtId="177" fontId="17" fillId="14" borderId="4" xfId="0" applyNumberFormat="1" applyFont="1" applyFill="1" applyBorder="1" applyAlignment="1">
      <alignment horizontal="left" vertical="center" wrapText="1"/>
    </xf>
    <xf numFmtId="177" fontId="17" fillId="14" borderId="3" xfId="0" applyNumberFormat="1" applyFont="1" applyFill="1" applyBorder="1" applyAlignment="1">
      <alignment horizontal="left" vertical="center" wrapText="1"/>
    </xf>
    <xf numFmtId="177" fontId="11" fillId="14" borderId="3" xfId="0" applyNumberFormat="1" applyFont="1" applyFill="1" applyBorder="1" applyAlignment="1">
      <alignment horizontal="center" vertical="center" shrinkToFit="1"/>
    </xf>
    <xf numFmtId="177" fontId="11" fillId="0" borderId="2" xfId="0" applyNumberFormat="1" applyFont="1" applyBorder="1" applyAlignment="1">
      <alignment horizontal="center" vertical="center" shrinkToFit="1"/>
    </xf>
    <xf numFmtId="177" fontId="11" fillId="0" borderId="4" xfId="0" applyNumberFormat="1" applyFont="1" applyBorder="1" applyAlignment="1">
      <alignment horizontal="center" vertical="center" shrinkToFit="1"/>
    </xf>
    <xf numFmtId="177" fontId="11" fillId="0" borderId="20" xfId="0" applyNumberFormat="1" applyFont="1" applyBorder="1" applyAlignment="1">
      <alignment horizontal="center" vertical="center" shrinkToFit="1"/>
    </xf>
    <xf numFmtId="177" fontId="14" fillId="0" borderId="63" xfId="2" applyNumberFormat="1" applyFont="1" applyBorder="1" applyAlignment="1">
      <alignment horizontal="left" vertical="center"/>
    </xf>
    <xf numFmtId="177" fontId="14" fillId="14" borderId="87" xfId="2" applyNumberFormat="1" applyFont="1" applyFill="1" applyBorder="1" applyAlignment="1">
      <alignment horizontal="center"/>
    </xf>
    <xf numFmtId="177" fontId="14" fillId="14" borderId="25" xfId="2" applyNumberFormat="1" applyFont="1" applyFill="1" applyBorder="1" applyAlignment="1">
      <alignment horizontal="center"/>
    </xf>
    <xf numFmtId="177" fontId="14" fillId="0" borderId="25" xfId="2" applyNumberFormat="1" applyFont="1" applyBorder="1" applyAlignment="1">
      <alignment horizontal="center" shrinkToFit="1"/>
    </xf>
    <xf numFmtId="177" fontId="11" fillId="14" borderId="44" xfId="2" applyNumberFormat="1" applyFont="1" applyFill="1" applyBorder="1" applyAlignment="1">
      <alignment horizontal="center" vertical="center" shrinkToFit="1"/>
    </xf>
    <xf numFmtId="177" fontId="11" fillId="14" borderId="93" xfId="2" applyNumberFormat="1" applyFont="1" applyFill="1" applyBorder="1" applyAlignment="1">
      <alignment horizontal="center" vertical="center" shrinkToFit="1"/>
    </xf>
    <xf numFmtId="177" fontId="11" fillId="14" borderId="94" xfId="2" applyNumberFormat="1" applyFont="1" applyFill="1" applyBorder="1" applyAlignment="1">
      <alignment horizontal="center" vertical="center" shrinkToFit="1"/>
    </xf>
    <xf numFmtId="177" fontId="15" fillId="14" borderId="35" xfId="2" applyNumberFormat="1" applyFont="1" applyFill="1" applyBorder="1" applyAlignment="1">
      <alignment horizontal="center"/>
    </xf>
    <xf numFmtId="177" fontId="15" fillId="14" borderId="63" xfId="2" applyNumberFormat="1" applyFont="1" applyFill="1" applyBorder="1" applyAlignment="1">
      <alignment horizontal="center"/>
    </xf>
    <xf numFmtId="177" fontId="15" fillId="14" borderId="71" xfId="2" applyNumberFormat="1" applyFont="1" applyFill="1" applyBorder="1" applyAlignment="1">
      <alignment horizontal="center"/>
    </xf>
    <xf numFmtId="177" fontId="14" fillId="0" borderId="80" xfId="2" applyNumberFormat="1" applyFont="1" applyBorder="1" applyAlignment="1">
      <alignment horizontal="center" vertical="center" shrinkToFit="1"/>
    </xf>
    <xf numFmtId="177" fontId="14" fillId="0" borderId="63" xfId="2" applyNumberFormat="1" applyFont="1" applyBorder="1" applyAlignment="1">
      <alignment horizontal="center" vertical="center" shrinkToFit="1"/>
    </xf>
    <xf numFmtId="177" fontId="14" fillId="14" borderId="44" xfId="2" applyNumberFormat="1" applyFont="1" applyFill="1" applyBorder="1" applyAlignment="1">
      <alignment horizontal="center" vertical="center" shrinkToFit="1"/>
    </xf>
    <xf numFmtId="177" fontId="14" fillId="14" borderId="93" xfId="2" applyNumberFormat="1" applyFont="1" applyFill="1" applyBorder="1" applyAlignment="1">
      <alignment horizontal="center" vertical="center" shrinkToFit="1"/>
    </xf>
    <xf numFmtId="177" fontId="14" fillId="14" borderId="94" xfId="2" applyNumberFormat="1" applyFont="1" applyFill="1" applyBorder="1" applyAlignment="1">
      <alignment horizontal="center" vertical="center" shrinkToFit="1"/>
    </xf>
    <xf numFmtId="177" fontId="11" fillId="14" borderId="36" xfId="2" applyNumberFormat="1" applyFont="1" applyFill="1" applyBorder="1" applyAlignment="1">
      <alignment horizontal="center" vertical="center" wrapText="1"/>
    </xf>
    <xf numFmtId="177" fontId="11" fillId="14" borderId="0" xfId="2" applyNumberFormat="1" applyFont="1" applyFill="1" applyAlignment="1">
      <alignment horizontal="center" vertical="center" wrapText="1"/>
    </xf>
    <xf numFmtId="177" fontId="11" fillId="14" borderId="67" xfId="2" applyNumberFormat="1" applyFont="1" applyFill="1" applyBorder="1" applyAlignment="1">
      <alignment horizontal="center" vertical="center" wrapText="1"/>
    </xf>
    <xf numFmtId="177" fontId="11" fillId="14" borderId="89" xfId="2" applyNumberFormat="1" applyFont="1" applyFill="1" applyBorder="1" applyAlignment="1">
      <alignment horizontal="center" vertical="center" wrapText="1"/>
    </xf>
    <xf numFmtId="177" fontId="11" fillId="14" borderId="43" xfId="2" applyNumberFormat="1" applyFont="1" applyFill="1" applyBorder="1" applyAlignment="1">
      <alignment horizontal="center" vertical="center" wrapText="1"/>
    </xf>
    <xf numFmtId="177" fontId="11" fillId="14" borderId="49" xfId="2" applyNumberFormat="1" applyFont="1" applyFill="1" applyBorder="1" applyAlignment="1">
      <alignment horizontal="center" vertical="center" wrapText="1"/>
    </xf>
    <xf numFmtId="177" fontId="8" fillId="0" borderId="47" xfId="2" applyNumberFormat="1" applyFont="1" applyBorder="1" applyAlignment="1">
      <alignment horizontal="center" vertical="center" shrinkToFit="1"/>
    </xf>
    <xf numFmtId="177" fontId="8" fillId="0" borderId="43" xfId="2" applyNumberFormat="1" applyFont="1" applyBorder="1" applyAlignment="1">
      <alignment horizontal="center" vertical="center" shrinkToFit="1"/>
    </xf>
    <xf numFmtId="177" fontId="8" fillId="0" borderId="83" xfId="2" applyNumberFormat="1" applyFont="1" applyBorder="1" applyAlignment="1">
      <alignment horizontal="center" vertical="center" shrinkToFit="1"/>
    </xf>
    <xf numFmtId="177" fontId="16" fillId="0" borderId="43" xfId="2" applyNumberFormat="1" applyFont="1" applyBorder="1" applyAlignment="1" applyProtection="1">
      <alignment horizontal="center" vertical="center" shrinkToFit="1"/>
      <protection locked="0"/>
    </xf>
    <xf numFmtId="177" fontId="16" fillId="0" borderId="83" xfId="2" applyNumberFormat="1" applyFont="1" applyBorder="1" applyAlignment="1" applyProtection="1">
      <alignment horizontal="center" vertical="center" shrinkToFit="1"/>
      <protection locked="0"/>
    </xf>
    <xf numFmtId="177" fontId="7" fillId="5" borderId="134" xfId="0" applyNumberFormat="1" applyFont="1" applyFill="1" applyBorder="1" applyAlignment="1">
      <alignment horizontal="center" vertical="center" shrinkToFit="1"/>
    </xf>
    <xf numFmtId="177" fontId="7" fillId="5" borderId="55" xfId="0" applyNumberFormat="1" applyFont="1" applyFill="1" applyBorder="1" applyAlignment="1">
      <alignment horizontal="center" vertical="center" shrinkToFit="1"/>
    </xf>
    <xf numFmtId="177" fontId="15" fillId="14" borderId="35" xfId="0" applyNumberFormat="1" applyFont="1" applyFill="1" applyBorder="1" applyAlignment="1">
      <alignment horizontal="center"/>
    </xf>
    <xf numFmtId="177" fontId="15" fillId="14" borderId="63" xfId="0" applyNumberFormat="1" applyFont="1" applyFill="1" applyBorder="1" applyAlignment="1">
      <alignment horizontal="center"/>
    </xf>
    <xf numFmtId="177" fontId="15" fillId="14" borderId="71" xfId="0" applyNumberFormat="1" applyFont="1" applyFill="1" applyBorder="1" applyAlignment="1">
      <alignment horizontal="center"/>
    </xf>
    <xf numFmtId="177" fontId="14" fillId="0" borderId="80" xfId="0" applyNumberFormat="1" applyFont="1" applyBorder="1" applyAlignment="1">
      <alignment horizontal="center" vertical="center" shrinkToFit="1"/>
    </xf>
    <xf numFmtId="177" fontId="14" fillId="0" borderId="63" xfId="0" applyNumberFormat="1" applyFont="1" applyBorder="1" applyAlignment="1">
      <alignment horizontal="center" vertical="center" shrinkToFit="1"/>
    </xf>
    <xf numFmtId="177" fontId="14" fillId="14" borderId="44" xfId="0" applyNumberFormat="1" applyFont="1" applyFill="1" applyBorder="1" applyAlignment="1">
      <alignment horizontal="center" vertical="center" shrinkToFit="1"/>
    </xf>
    <xf numFmtId="177" fontId="14" fillId="14" borderId="93" xfId="0" applyNumberFormat="1" applyFont="1" applyFill="1" applyBorder="1" applyAlignment="1">
      <alignment horizontal="center" vertical="center" shrinkToFit="1"/>
    </xf>
    <xf numFmtId="177" fontId="14" fillId="14" borderId="94" xfId="0" applyNumberFormat="1" applyFont="1" applyFill="1" applyBorder="1" applyAlignment="1">
      <alignment horizontal="center" vertical="center" shrinkToFit="1"/>
    </xf>
    <xf numFmtId="177" fontId="11" fillId="14" borderId="36" xfId="0" applyNumberFormat="1" applyFont="1" applyFill="1" applyBorder="1" applyAlignment="1">
      <alignment horizontal="center" vertical="center" wrapText="1"/>
    </xf>
    <xf numFmtId="177" fontId="11" fillId="14" borderId="0" xfId="0" applyNumberFormat="1" applyFont="1" applyFill="1" applyAlignment="1">
      <alignment horizontal="center" vertical="center" wrapText="1"/>
    </xf>
    <xf numFmtId="177" fontId="11" fillId="14" borderId="67" xfId="0" applyNumberFormat="1" applyFont="1" applyFill="1" applyBorder="1" applyAlignment="1">
      <alignment horizontal="center" vertical="center" wrapText="1"/>
    </xf>
    <xf numFmtId="177" fontId="11" fillId="14" borderId="89" xfId="0" applyNumberFormat="1" applyFont="1" applyFill="1" applyBorder="1" applyAlignment="1">
      <alignment horizontal="center" vertical="center" wrapText="1"/>
    </xf>
    <xf numFmtId="177" fontId="11" fillId="14" borderId="43" xfId="0" applyNumberFormat="1" applyFont="1" applyFill="1" applyBorder="1" applyAlignment="1">
      <alignment horizontal="center" vertical="center" wrapText="1"/>
    </xf>
    <xf numFmtId="177" fontId="11" fillId="14" borderId="49" xfId="0" applyNumberFormat="1" applyFont="1" applyFill="1" applyBorder="1" applyAlignment="1">
      <alignment horizontal="center" vertical="center" wrapText="1"/>
    </xf>
    <xf numFmtId="177" fontId="8" fillId="0" borderId="47" xfId="0" applyNumberFormat="1" applyFont="1" applyBorder="1" applyAlignment="1">
      <alignment horizontal="center" vertical="center" shrinkToFit="1"/>
    </xf>
    <xf numFmtId="177" fontId="8" fillId="0" borderId="43"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16" fillId="0" borderId="43" xfId="0" applyNumberFormat="1" applyFont="1" applyBorder="1" applyAlignment="1">
      <alignment horizontal="center" vertical="center" shrinkToFit="1"/>
    </xf>
    <xf numFmtId="177" fontId="16" fillId="0" borderId="83" xfId="0" applyNumberFormat="1" applyFont="1" applyBorder="1" applyAlignment="1">
      <alignment horizontal="center" vertical="center" shrinkToFit="1"/>
    </xf>
    <xf numFmtId="177" fontId="15" fillId="14" borderId="36" xfId="2" applyNumberFormat="1" applyFont="1" applyFill="1" applyBorder="1" applyAlignment="1">
      <alignment horizontal="center"/>
    </xf>
    <xf numFmtId="177" fontId="15" fillId="14" borderId="0" xfId="2" applyNumberFormat="1" applyFont="1" applyFill="1" applyAlignment="1">
      <alignment horizontal="center"/>
    </xf>
    <xf numFmtId="177" fontId="15" fillId="14" borderId="67" xfId="2" applyNumberFormat="1" applyFont="1" applyFill="1" applyBorder="1" applyAlignment="1">
      <alignment horizontal="center"/>
    </xf>
    <xf numFmtId="177" fontId="14" fillId="0" borderId="81" xfId="2" applyNumberFormat="1" applyFont="1" applyBorder="1" applyAlignment="1">
      <alignment horizontal="center" vertical="center" shrinkToFit="1"/>
    </xf>
    <xf numFmtId="177" fontId="14" fillId="0" borderId="0" xfId="2" applyNumberFormat="1" applyFont="1" applyAlignment="1">
      <alignment horizontal="center" vertical="center" shrinkToFit="1"/>
    </xf>
    <xf numFmtId="177" fontId="14" fillId="0" borderId="67" xfId="2" applyNumberFormat="1" applyFont="1" applyBorder="1" applyAlignment="1">
      <alignment horizontal="center" vertical="center" shrinkToFit="1"/>
    </xf>
    <xf numFmtId="177" fontId="11" fillId="14" borderId="43" xfId="2" applyNumberFormat="1" applyFont="1" applyFill="1" applyBorder="1" applyAlignment="1">
      <alignment horizontal="center" vertical="center"/>
    </xf>
    <xf numFmtId="177" fontId="11" fillId="14" borderId="49" xfId="2" applyNumberFormat="1" applyFont="1" applyFill="1" applyBorder="1" applyAlignment="1">
      <alignment horizontal="center" vertical="center"/>
    </xf>
    <xf numFmtId="177" fontId="8" fillId="0" borderId="49" xfId="2" applyNumberFormat="1" applyFont="1" applyBorder="1" applyAlignment="1">
      <alignment horizontal="center" vertical="center" shrinkToFit="1"/>
    </xf>
    <xf numFmtId="177" fontId="11" fillId="14" borderId="19" xfId="2" applyNumberFormat="1" applyFont="1" applyFill="1" applyBorder="1" applyAlignment="1">
      <alignment horizontal="center" vertical="center" wrapText="1"/>
    </xf>
    <xf numFmtId="177" fontId="11" fillId="14" borderId="3" xfId="2" applyNumberFormat="1" applyFont="1" applyFill="1" applyBorder="1" applyAlignment="1">
      <alignment horizontal="center" vertical="center" wrapText="1"/>
    </xf>
    <xf numFmtId="177" fontId="11" fillId="14" borderId="1" xfId="2" applyNumberFormat="1" applyFont="1" applyFill="1" applyBorder="1" applyAlignment="1">
      <alignment horizontal="center" vertical="center" wrapText="1"/>
    </xf>
    <xf numFmtId="177" fontId="11" fillId="14" borderId="22" xfId="2" applyNumberFormat="1" applyFont="1" applyFill="1" applyBorder="1" applyAlignment="1">
      <alignment horizontal="center" vertical="center" wrapText="1"/>
    </xf>
    <xf numFmtId="177" fontId="11" fillId="14" borderId="55" xfId="2" applyNumberFormat="1" applyFont="1" applyFill="1" applyBorder="1" applyAlignment="1">
      <alignment horizontal="center" vertical="center" wrapText="1"/>
    </xf>
    <xf numFmtId="177" fontId="11" fillId="14" borderId="23" xfId="2" applyNumberFormat="1" applyFont="1" applyFill="1" applyBorder="1" applyAlignment="1">
      <alignment horizontal="center" vertical="center" wrapText="1"/>
    </xf>
    <xf numFmtId="177" fontId="11" fillId="0" borderId="46" xfId="2" applyNumberFormat="1" applyFont="1" applyBorder="1" applyAlignment="1">
      <alignment horizontal="right" vertical="center" shrinkToFit="1"/>
    </xf>
    <xf numFmtId="177" fontId="11" fillId="0" borderId="46" xfId="2" applyNumberFormat="1" applyFont="1" applyBorder="1" applyAlignment="1">
      <alignment horizontal="left" vertical="center" shrinkToFit="1"/>
    </xf>
    <xf numFmtId="177" fontId="11" fillId="0" borderId="51" xfId="2" applyNumberFormat="1" applyFont="1" applyBorder="1" applyAlignment="1">
      <alignment horizontal="left" vertical="center" shrinkToFit="1"/>
    </xf>
    <xf numFmtId="177" fontId="10" fillId="0" borderId="81" xfId="2" applyNumberFormat="1" applyFont="1" applyBorder="1" applyAlignment="1">
      <alignment horizontal="center" vertical="center" shrinkToFit="1"/>
    </xf>
    <xf numFmtId="177" fontId="10" fillId="0" borderId="0" xfId="2" applyNumberFormat="1" applyFont="1" applyAlignment="1">
      <alignment horizontal="center" vertical="center" shrinkToFit="1"/>
    </xf>
    <xf numFmtId="177" fontId="10" fillId="0" borderId="42" xfId="2" applyNumberFormat="1" applyFont="1" applyBorder="1" applyAlignment="1">
      <alignment horizontal="center" vertical="center" shrinkToFit="1"/>
    </xf>
    <xf numFmtId="177" fontId="11" fillId="0" borderId="155" xfId="2" applyNumberFormat="1" applyFont="1" applyBorder="1" applyAlignment="1">
      <alignment horizontal="center" vertical="center" shrinkToFit="1"/>
    </xf>
    <xf numFmtId="177" fontId="11" fillId="0" borderId="153" xfId="2" applyNumberFormat="1" applyFont="1" applyBorder="1" applyAlignment="1">
      <alignment horizontal="center" vertical="center" shrinkToFit="1"/>
    </xf>
    <xf numFmtId="177" fontId="11" fillId="0" borderId="154" xfId="2" applyNumberFormat="1" applyFont="1" applyBorder="1" applyAlignment="1">
      <alignment horizontal="center" vertical="center" shrinkToFit="1"/>
    </xf>
    <xf numFmtId="177" fontId="8" fillId="0" borderId="0" xfId="0" applyNumberFormat="1" applyFont="1" applyAlignment="1">
      <alignment horizontal="center" vertical="center" wrapText="1"/>
    </xf>
    <xf numFmtId="177" fontId="13" fillId="0" borderId="0" xfId="2" applyNumberFormat="1" applyFont="1" applyAlignment="1">
      <alignment horizontal="center" vertical="center"/>
    </xf>
    <xf numFmtId="177" fontId="14" fillId="14" borderId="87" xfId="0" applyNumberFormat="1" applyFont="1" applyFill="1" applyBorder="1" applyAlignment="1">
      <alignment horizontal="center" vertical="center" shrinkToFit="1"/>
    </xf>
    <xf numFmtId="177" fontId="14" fillId="14" borderId="25" xfId="0" applyNumberFormat="1" applyFont="1" applyFill="1" applyBorder="1" applyAlignment="1">
      <alignment horizontal="center" vertical="center" shrinkToFit="1"/>
    </xf>
    <xf numFmtId="177" fontId="14" fillId="14" borderId="27" xfId="0" applyNumberFormat="1" applyFont="1" applyFill="1" applyBorder="1" applyAlignment="1">
      <alignment horizontal="center" vertical="center" shrinkToFit="1"/>
    </xf>
    <xf numFmtId="177" fontId="13" fillId="0" borderId="31" xfId="0" applyNumberFormat="1" applyFont="1" applyBorder="1" applyAlignment="1">
      <alignment horizontal="center" vertical="center"/>
    </xf>
    <xf numFmtId="177" fontId="13" fillId="0" borderId="32" xfId="0" applyNumberFormat="1" applyFont="1" applyBorder="1" applyAlignment="1">
      <alignment horizontal="center" vertical="center"/>
    </xf>
    <xf numFmtId="177" fontId="13" fillId="0" borderId="32" xfId="0" applyNumberFormat="1" applyFont="1" applyBorder="1" applyAlignment="1">
      <alignment horizontal="center" vertical="center" shrinkToFit="1"/>
    </xf>
    <xf numFmtId="177" fontId="8" fillId="0" borderId="32" xfId="0" applyNumberFormat="1" applyFont="1" applyBorder="1" applyAlignment="1">
      <alignment horizontal="center" vertical="center" shrinkToFit="1"/>
    </xf>
    <xf numFmtId="177" fontId="13" fillId="0" borderId="88" xfId="0" applyNumberFormat="1" applyFont="1" applyBorder="1" applyAlignment="1">
      <alignment horizontal="center" vertical="center" shrinkToFit="1"/>
    </xf>
    <xf numFmtId="177" fontId="7" fillId="14" borderId="54" xfId="0" applyNumberFormat="1" applyFont="1" applyFill="1" applyBorder="1" applyAlignment="1">
      <alignment horizontal="center" vertical="center" shrinkToFit="1"/>
    </xf>
    <xf numFmtId="177" fontId="7" fillId="14" borderId="140" xfId="0" applyNumberFormat="1" applyFont="1" applyFill="1" applyBorder="1" applyAlignment="1">
      <alignment horizontal="center" vertical="center" shrinkToFit="1"/>
    </xf>
    <xf numFmtId="177" fontId="11" fillId="14" borderId="31" xfId="2" applyNumberFormat="1" applyFont="1" applyFill="1" applyBorder="1" applyAlignment="1">
      <alignment horizontal="center" vertical="center"/>
    </xf>
    <xf numFmtId="177" fontId="11" fillId="14" borderId="32" xfId="2" applyNumberFormat="1" applyFont="1" applyFill="1" applyBorder="1" applyAlignment="1">
      <alignment horizontal="center" vertical="center"/>
    </xf>
    <xf numFmtId="177" fontId="8" fillId="0" borderId="32" xfId="2" applyNumberFormat="1" applyFont="1" applyBorder="1" applyAlignment="1">
      <alignment horizontal="center" vertical="center" shrinkToFit="1"/>
    </xf>
    <xf numFmtId="177" fontId="8" fillId="0" borderId="88" xfId="2" applyNumberFormat="1" applyFont="1" applyBorder="1" applyAlignment="1">
      <alignment horizontal="center" vertical="center" shrinkToFit="1"/>
    </xf>
    <xf numFmtId="177" fontId="11" fillId="14" borderId="65" xfId="2" applyNumberFormat="1" applyFont="1" applyFill="1" applyBorder="1" applyAlignment="1">
      <alignment horizontal="center" vertical="center" textRotation="255"/>
    </xf>
    <xf numFmtId="177" fontId="11" fillId="14" borderId="37" xfId="2" applyNumberFormat="1" applyFont="1" applyFill="1" applyBorder="1" applyAlignment="1">
      <alignment horizontal="center" vertical="center" textRotation="255"/>
    </xf>
    <xf numFmtId="177" fontId="11" fillId="14" borderId="38" xfId="2" applyNumberFormat="1" applyFont="1" applyFill="1" applyBorder="1" applyAlignment="1">
      <alignment horizontal="center" vertical="center" textRotation="255"/>
    </xf>
    <xf numFmtId="177" fontId="15" fillId="14" borderId="95" xfId="2" applyNumberFormat="1" applyFont="1" applyFill="1" applyBorder="1" applyAlignment="1">
      <alignment horizontal="center"/>
    </xf>
    <xf numFmtId="177" fontId="15" fillId="14" borderId="96" xfId="2" applyNumberFormat="1" applyFont="1" applyFill="1" applyBorder="1" applyAlignment="1">
      <alignment horizontal="center"/>
    </xf>
    <xf numFmtId="177" fontId="14" fillId="14" borderId="97" xfId="2" applyNumberFormat="1" applyFont="1" applyFill="1" applyBorder="1" applyAlignment="1">
      <alignment horizontal="center" vertical="center" textRotation="255" shrinkToFit="1"/>
    </xf>
    <xf numFmtId="177" fontId="14" fillId="14" borderId="102" xfId="2" applyNumberFormat="1" applyFont="1" applyFill="1" applyBorder="1" applyAlignment="1">
      <alignment horizontal="center" vertical="center" textRotation="255" shrinkToFit="1"/>
    </xf>
    <xf numFmtId="177" fontId="11" fillId="14" borderId="26" xfId="2" applyNumberFormat="1" applyFont="1" applyFill="1" applyBorder="1" applyAlignment="1">
      <alignment horizontal="center" vertical="center" textRotation="255"/>
    </xf>
    <xf numFmtId="177" fontId="11" fillId="14" borderId="5" xfId="2" applyNumberFormat="1" applyFont="1" applyFill="1" applyBorder="1" applyAlignment="1">
      <alignment horizontal="center" vertical="center" textRotation="255"/>
    </xf>
    <xf numFmtId="177" fontId="11" fillId="14" borderId="33" xfId="2" applyNumberFormat="1" applyFont="1" applyFill="1" applyBorder="1" applyAlignment="1">
      <alignment horizontal="center" vertical="center" textRotation="255"/>
    </xf>
    <xf numFmtId="177" fontId="15" fillId="14" borderId="44" xfId="2" applyNumberFormat="1" applyFont="1" applyFill="1" applyBorder="1" applyAlignment="1">
      <alignment horizontal="center"/>
    </xf>
    <xf numFmtId="177" fontId="15" fillId="14" borderId="93" xfId="2" applyNumberFormat="1" applyFont="1" applyFill="1" applyBorder="1" applyAlignment="1">
      <alignment horizontal="center"/>
    </xf>
    <xf numFmtId="177" fontId="15" fillId="14" borderId="98" xfId="2" applyNumberFormat="1" applyFont="1" applyFill="1" applyBorder="1" applyAlignment="1">
      <alignment horizontal="center"/>
    </xf>
    <xf numFmtId="177" fontId="14" fillId="14" borderId="99" xfId="2" applyNumberFormat="1" applyFont="1" applyFill="1" applyBorder="1" applyAlignment="1">
      <alignment horizontal="center" vertical="center" textRotation="255" shrinkToFit="1"/>
    </xf>
    <xf numFmtId="177" fontId="14" fillId="14" borderId="106" xfId="2" applyNumberFormat="1" applyFont="1" applyFill="1" applyBorder="1" applyAlignment="1">
      <alignment horizontal="center" vertical="center" textRotation="255" shrinkToFit="1"/>
    </xf>
    <xf numFmtId="177" fontId="11" fillId="14" borderId="100" xfId="2" applyNumberFormat="1" applyFont="1" applyFill="1" applyBorder="1" applyAlignment="1">
      <alignment horizontal="center" vertical="center"/>
    </xf>
    <xf numFmtId="177" fontId="11" fillId="14" borderId="101" xfId="2" applyNumberFormat="1" applyFont="1" applyFill="1" applyBorder="1" applyAlignment="1">
      <alignment horizontal="center" vertical="center"/>
    </xf>
    <xf numFmtId="177" fontId="11" fillId="14" borderId="103" xfId="2" applyNumberFormat="1" applyFont="1" applyFill="1" applyBorder="1" applyAlignment="1">
      <alignment horizontal="center" vertical="center"/>
    </xf>
    <xf numFmtId="177" fontId="11" fillId="14" borderId="104" xfId="2" applyNumberFormat="1" applyFont="1" applyFill="1" applyBorder="1" applyAlignment="1">
      <alignment horizontal="center" vertical="center"/>
    </xf>
    <xf numFmtId="177" fontId="11" fillId="14" borderId="105" xfId="2" applyNumberFormat="1" applyFont="1" applyFill="1" applyBorder="1" applyAlignment="1">
      <alignment horizontal="center" vertical="center"/>
    </xf>
    <xf numFmtId="177" fontId="11" fillId="14" borderId="108" xfId="2" applyNumberFormat="1" applyFont="1" applyFill="1" applyBorder="1" applyAlignment="1">
      <alignment horizontal="center" vertical="center"/>
    </xf>
    <xf numFmtId="177" fontId="11" fillId="14" borderId="109" xfId="2" applyNumberFormat="1" applyFont="1" applyFill="1" applyBorder="1" applyAlignment="1">
      <alignment horizontal="center" vertical="center"/>
    </xf>
    <xf numFmtId="177" fontId="11" fillId="14" borderId="110" xfId="2" applyNumberFormat="1" applyFont="1" applyFill="1" applyBorder="1" applyAlignment="1">
      <alignment horizontal="center" vertical="center"/>
    </xf>
    <xf numFmtId="177" fontId="11" fillId="14" borderId="111" xfId="2" applyNumberFormat="1" applyFont="1" applyFill="1" applyBorder="1" applyAlignment="1">
      <alignment horizontal="center" vertical="center"/>
    </xf>
    <xf numFmtId="177" fontId="24" fillId="5" borderId="134" xfId="4" applyNumberFormat="1" applyFont="1" applyFill="1" applyBorder="1" applyAlignment="1">
      <alignment horizontal="center" vertical="center" shrinkToFit="1"/>
    </xf>
    <xf numFmtId="177" fontId="24" fillId="5" borderId="79" xfId="4" applyNumberFormat="1" applyFont="1" applyFill="1" applyBorder="1" applyAlignment="1">
      <alignment horizontal="center" vertical="center" shrinkToFit="1"/>
    </xf>
    <xf numFmtId="177" fontId="11" fillId="0" borderId="0" xfId="2" applyNumberFormat="1" applyFont="1" applyAlignment="1">
      <alignment horizontal="center" vertical="center" shrinkToFit="1"/>
    </xf>
    <xf numFmtId="177" fontId="14" fillId="0" borderId="0" xfId="2" applyNumberFormat="1" applyFont="1" applyAlignment="1">
      <alignment horizontal="left" vertical="center"/>
    </xf>
    <xf numFmtId="177" fontId="14" fillId="0" borderId="63" xfId="2" applyNumberFormat="1" applyFont="1" applyBorder="1" applyAlignment="1">
      <alignment horizontal="left" vertical="center" wrapText="1"/>
    </xf>
    <xf numFmtId="177" fontId="16" fillId="14" borderId="37" xfId="2" applyNumberFormat="1" applyFont="1" applyFill="1" applyBorder="1" applyAlignment="1">
      <alignment horizontal="center" vertical="center" textRotation="255" shrinkToFit="1"/>
    </xf>
    <xf numFmtId="177" fontId="16" fillId="14" borderId="48" xfId="2" applyNumberFormat="1" applyFont="1" applyFill="1" applyBorder="1" applyAlignment="1">
      <alignment horizontal="center" vertical="center" textRotation="255" shrinkToFit="1"/>
    </xf>
    <xf numFmtId="177" fontId="14" fillId="0" borderId="112" xfId="2" applyNumberFormat="1" applyFont="1" applyBorder="1" applyAlignment="1">
      <alignment horizontal="center" shrinkToFit="1"/>
    </xf>
    <xf numFmtId="177" fontId="14" fillId="0" borderId="113" xfId="2" applyNumberFormat="1" applyFont="1" applyBorder="1" applyAlignment="1">
      <alignment horizontal="center" shrinkToFit="1"/>
    </xf>
    <xf numFmtId="177" fontId="10" fillId="0" borderId="114" xfId="2" applyNumberFormat="1" applyFont="1" applyBorder="1" applyAlignment="1">
      <alignment horizontal="center" vertical="center" shrinkToFit="1"/>
    </xf>
    <xf numFmtId="177" fontId="10" fillId="0" borderId="102" xfId="2" applyNumberFormat="1" applyFont="1" applyBorder="1" applyAlignment="1">
      <alignment horizontal="center" vertical="center" shrinkToFit="1"/>
    </xf>
    <xf numFmtId="177" fontId="16" fillId="14" borderId="5" xfId="2" applyNumberFormat="1" applyFont="1" applyFill="1" applyBorder="1" applyAlignment="1">
      <alignment horizontal="center" vertical="center" textRotation="255" shrinkToFit="1"/>
    </xf>
    <xf numFmtId="177" fontId="16" fillId="14" borderId="7" xfId="2" applyNumberFormat="1" applyFont="1" applyFill="1" applyBorder="1" applyAlignment="1">
      <alignment horizontal="center" vertical="center" textRotation="255" shrinkToFit="1"/>
    </xf>
    <xf numFmtId="177" fontId="14" fillId="0" borderId="44" xfId="2" applyNumberFormat="1" applyFont="1" applyBorder="1" applyAlignment="1">
      <alignment horizontal="center" vertical="center" shrinkToFit="1"/>
    </xf>
    <xf numFmtId="177" fontId="14" fillId="0" borderId="93" xfId="2" applyNumberFormat="1" applyFont="1" applyBorder="1" applyAlignment="1">
      <alignment horizontal="center" vertical="center" shrinkToFit="1"/>
    </xf>
    <xf numFmtId="177" fontId="14" fillId="0" borderId="98" xfId="2" applyNumberFormat="1" applyFont="1" applyBorder="1" applyAlignment="1">
      <alignment horizontal="center" vertical="center" shrinkToFit="1"/>
    </xf>
    <xf numFmtId="177" fontId="10" fillId="0" borderId="115" xfId="2" applyNumberFormat="1" applyFont="1" applyBorder="1" applyAlignment="1">
      <alignment horizontal="center" vertical="center" shrinkToFit="1"/>
    </xf>
    <xf numFmtId="177" fontId="10" fillId="0" borderId="106" xfId="2" applyNumberFormat="1" applyFont="1" applyBorder="1" applyAlignment="1">
      <alignment horizontal="center" vertical="center" shrinkToFit="1"/>
    </xf>
    <xf numFmtId="177" fontId="8" fillId="0" borderId="100" xfId="2" applyNumberFormat="1" applyFont="1" applyBorder="1" applyAlignment="1">
      <alignment horizontal="center" vertical="center" shrinkToFit="1"/>
    </xf>
    <xf numFmtId="177" fontId="8" fillId="0" borderId="101" xfId="2" applyNumberFormat="1" applyFont="1" applyBorder="1" applyAlignment="1">
      <alignment horizontal="center" vertical="center" shrinkToFit="1"/>
    </xf>
    <xf numFmtId="177" fontId="8" fillId="0" borderId="103" xfId="2" applyNumberFormat="1" applyFont="1" applyBorder="1" applyAlignment="1">
      <alignment horizontal="center" vertical="center" shrinkToFit="1"/>
    </xf>
    <xf numFmtId="177" fontId="8" fillId="0" borderId="104" xfId="2" applyNumberFormat="1" applyFont="1" applyBorder="1" applyAlignment="1">
      <alignment horizontal="center" vertical="center" shrinkToFit="1"/>
    </xf>
    <xf numFmtId="177" fontId="8" fillId="0" borderId="105" xfId="2" applyNumberFormat="1" applyFont="1" applyBorder="1" applyAlignment="1">
      <alignment horizontal="center" vertical="center" shrinkToFit="1"/>
    </xf>
    <xf numFmtId="177" fontId="8" fillId="0" borderId="117" xfId="2" applyNumberFormat="1" applyFont="1" applyBorder="1" applyAlignment="1">
      <alignment horizontal="center" vertical="center" shrinkToFit="1"/>
    </xf>
    <xf numFmtId="177" fontId="8" fillId="0" borderId="118" xfId="2" applyNumberFormat="1" applyFont="1" applyBorder="1" applyAlignment="1">
      <alignment horizontal="center" vertical="center" shrinkToFit="1"/>
    </xf>
    <xf numFmtId="177" fontId="8" fillId="0" borderId="119" xfId="2" applyNumberFormat="1" applyFont="1" applyBorder="1" applyAlignment="1">
      <alignment horizontal="center" vertical="center" shrinkToFit="1"/>
    </xf>
    <xf numFmtId="177" fontId="8" fillId="0" borderId="120" xfId="2" applyNumberFormat="1" applyFont="1" applyBorder="1" applyAlignment="1">
      <alignment horizontal="center" vertical="center" shrinkToFit="1"/>
    </xf>
    <xf numFmtId="177" fontId="16" fillId="14" borderId="56" xfId="2" applyNumberFormat="1" applyFont="1" applyFill="1" applyBorder="1" applyAlignment="1">
      <alignment horizontal="center" vertical="center" textRotation="255" shrinkToFit="1"/>
    </xf>
    <xf numFmtId="177" fontId="14" fillId="0" borderId="121" xfId="2" applyNumberFormat="1" applyFont="1" applyBorder="1" applyAlignment="1">
      <alignment horizontal="center" shrinkToFit="1"/>
    </xf>
    <xf numFmtId="177" fontId="14" fillId="0" borderId="122" xfId="2" applyNumberFormat="1" applyFont="1" applyBorder="1" applyAlignment="1">
      <alignment horizontal="center" shrinkToFit="1"/>
    </xf>
    <xf numFmtId="177" fontId="10" fillId="0" borderId="123" xfId="2" applyNumberFormat="1" applyFont="1" applyBorder="1" applyAlignment="1">
      <alignment horizontal="center" vertical="center" shrinkToFit="1"/>
    </xf>
    <xf numFmtId="177" fontId="16" fillId="14" borderId="6" xfId="2" applyNumberFormat="1" applyFont="1" applyFill="1" applyBorder="1" applyAlignment="1">
      <alignment horizontal="center" vertical="center" textRotation="255" shrinkToFit="1"/>
    </xf>
    <xf numFmtId="177" fontId="14" fillId="0" borderId="10" xfId="2" applyNumberFormat="1" applyFont="1" applyBorder="1" applyAlignment="1">
      <alignment horizontal="center" vertical="center" shrinkToFit="1"/>
    </xf>
    <xf numFmtId="177" fontId="14" fillId="0" borderId="124" xfId="2" applyNumberFormat="1" applyFont="1" applyBorder="1" applyAlignment="1">
      <alignment horizontal="center" vertical="center" shrinkToFit="1"/>
    </xf>
    <xf numFmtId="177" fontId="14" fillId="0" borderId="125" xfId="2" applyNumberFormat="1" applyFont="1" applyBorder="1" applyAlignment="1">
      <alignment horizontal="center" vertical="center" shrinkToFit="1"/>
    </xf>
    <xf numFmtId="177" fontId="10" fillId="0" borderId="126" xfId="2" applyNumberFormat="1" applyFont="1" applyBorder="1" applyAlignment="1">
      <alignment horizontal="center" vertical="center" shrinkToFit="1"/>
    </xf>
    <xf numFmtId="177" fontId="11" fillId="0" borderId="0" xfId="2" applyNumberFormat="1" applyFont="1" applyAlignment="1">
      <alignment horizontal="left" vertical="center" wrapText="1"/>
    </xf>
    <xf numFmtId="177" fontId="14" fillId="0" borderId="0" xfId="2" applyNumberFormat="1" applyFont="1" applyAlignment="1">
      <alignment horizontal="center" vertical="center" wrapText="1" shrinkToFit="1"/>
    </xf>
    <xf numFmtId="177" fontId="14" fillId="0" borderId="43" xfId="2" applyNumberFormat="1" applyFont="1" applyBorder="1" applyAlignment="1">
      <alignment horizontal="center" vertical="center" wrapText="1" shrinkToFit="1"/>
    </xf>
    <xf numFmtId="177" fontId="8" fillId="0" borderId="108" xfId="2" applyNumberFormat="1" applyFont="1" applyBorder="1" applyAlignment="1">
      <alignment horizontal="center" vertical="center" shrinkToFit="1"/>
    </xf>
    <xf numFmtId="177" fontId="8" fillId="0" borderId="110" xfId="2" applyNumberFormat="1" applyFont="1" applyBorder="1" applyAlignment="1">
      <alignment horizontal="center" vertical="center" shrinkToFit="1"/>
    </xf>
    <xf numFmtId="177" fontId="8" fillId="0" borderId="111" xfId="2" applyNumberFormat="1" applyFont="1" applyBorder="1" applyAlignment="1">
      <alignment horizontal="center" vertical="center" shrinkToFit="1"/>
    </xf>
    <xf numFmtId="177" fontId="16" fillId="14" borderId="50" xfId="2" applyNumberFormat="1" applyFont="1" applyFill="1" applyBorder="1" applyAlignment="1">
      <alignment horizontal="center" vertical="center" textRotation="255" shrinkToFit="1"/>
    </xf>
    <xf numFmtId="177" fontId="16" fillId="14" borderId="36" xfId="2" applyNumberFormat="1" applyFont="1" applyFill="1" applyBorder="1" applyAlignment="1">
      <alignment horizontal="center" vertical="center" textRotation="255" shrinkToFit="1"/>
    </xf>
    <xf numFmtId="177" fontId="16" fillId="14" borderId="84" xfId="2" applyNumberFormat="1" applyFont="1" applyFill="1" applyBorder="1" applyAlignment="1">
      <alignment horizontal="center" vertical="center" textRotation="255" shrinkToFit="1"/>
    </xf>
    <xf numFmtId="177" fontId="11" fillId="0" borderId="0" xfId="2" applyNumberFormat="1" applyFont="1" applyAlignment="1">
      <alignment horizontal="right" vertical="center" shrinkToFit="1"/>
    </xf>
    <xf numFmtId="177" fontId="16" fillId="14" borderId="45" xfId="2" applyNumberFormat="1" applyFont="1" applyFill="1" applyBorder="1" applyAlignment="1">
      <alignment horizontal="center" vertical="center" textRotation="255" shrinkToFit="1"/>
    </xf>
    <xf numFmtId="177" fontId="16" fillId="14" borderId="81" xfId="2" applyNumberFormat="1" applyFont="1" applyFill="1" applyBorder="1" applyAlignment="1">
      <alignment horizontal="center" vertical="center" textRotation="255" shrinkToFit="1"/>
    </xf>
    <xf numFmtId="177" fontId="16" fillId="14" borderId="90" xfId="2" applyNumberFormat="1" applyFont="1" applyFill="1" applyBorder="1" applyAlignment="1">
      <alignment horizontal="center" vertical="center" textRotation="255" shrinkToFit="1"/>
    </xf>
    <xf numFmtId="177" fontId="16" fillId="0" borderId="43" xfId="2" applyNumberFormat="1" applyFont="1" applyBorder="1" applyAlignment="1">
      <alignment horizontal="center" vertical="center" shrinkToFit="1"/>
    </xf>
    <xf numFmtId="178" fontId="11" fillId="0" borderId="0" xfId="2" applyNumberFormat="1" applyFont="1" applyAlignment="1">
      <alignment horizontal="right" vertical="center"/>
    </xf>
    <xf numFmtId="178" fontId="11" fillId="0" borderId="0" xfId="2" applyNumberFormat="1" applyFont="1" applyAlignment="1">
      <alignment horizontal="left" vertical="center"/>
    </xf>
    <xf numFmtId="177" fontId="15" fillId="14" borderId="93" xfId="2" applyNumberFormat="1" applyFont="1" applyFill="1" applyBorder="1" applyAlignment="1">
      <alignment horizontal="center" vertical="center" shrinkToFit="1"/>
    </xf>
    <xf numFmtId="177" fontId="15" fillId="14" borderId="94" xfId="2" applyNumberFormat="1" applyFont="1" applyFill="1" applyBorder="1" applyAlignment="1">
      <alignment horizontal="center" vertical="center" shrinkToFit="1"/>
    </xf>
    <xf numFmtId="177" fontId="8" fillId="0" borderId="136" xfId="2" applyNumberFormat="1" applyFont="1" applyBorder="1" applyAlignment="1">
      <alignment horizontal="center" vertical="center" shrinkToFit="1"/>
    </xf>
    <xf numFmtId="177" fontId="8" fillId="0" borderId="137" xfId="2" applyNumberFormat="1" applyFont="1" applyBorder="1" applyAlignment="1">
      <alignment horizontal="center" vertical="center" shrinkToFit="1"/>
    </xf>
    <xf numFmtId="177" fontId="14" fillId="0" borderId="68" xfId="2" applyNumberFormat="1" applyFont="1" applyBorder="1" applyAlignment="1">
      <alignment horizontal="center" vertical="center" shrinkToFit="1"/>
    </xf>
    <xf numFmtId="177" fontId="8" fillId="0" borderId="12" xfId="2" applyNumberFormat="1" applyFont="1" applyBorder="1" applyAlignment="1">
      <alignment horizontal="center" vertical="center" shrinkToFit="1"/>
    </xf>
    <xf numFmtId="177" fontId="8" fillId="0" borderId="69" xfId="2" applyNumberFormat="1" applyFont="1" applyBorder="1" applyAlignment="1">
      <alignment horizontal="center" vertical="center" shrinkToFit="1"/>
    </xf>
    <xf numFmtId="177" fontId="11" fillId="0" borderId="4" xfId="2" applyNumberFormat="1" applyFont="1" applyBorder="1" applyAlignment="1">
      <alignment horizontal="center" vertical="center"/>
    </xf>
    <xf numFmtId="177" fontId="11" fillId="0" borderId="20" xfId="2" applyNumberFormat="1" applyFont="1" applyBorder="1" applyAlignment="1">
      <alignment horizontal="center" vertical="center"/>
    </xf>
    <xf numFmtId="177" fontId="11" fillId="14" borderId="2" xfId="2" applyNumberFormat="1" applyFont="1" applyFill="1" applyBorder="1" applyAlignment="1">
      <alignment horizontal="center" vertical="center"/>
    </xf>
    <xf numFmtId="177" fontId="11" fillId="14" borderId="4" xfId="2" applyNumberFormat="1" applyFont="1" applyFill="1" applyBorder="1" applyAlignment="1">
      <alignment horizontal="center" vertical="center"/>
    </xf>
    <xf numFmtId="177" fontId="11" fillId="14" borderId="92" xfId="2" applyNumberFormat="1" applyFont="1" applyFill="1" applyBorder="1" applyAlignment="1">
      <alignment horizontal="center" vertical="center"/>
    </xf>
    <xf numFmtId="177" fontId="17" fillId="14" borderId="34" xfId="2" applyNumberFormat="1" applyFont="1" applyFill="1" applyBorder="1" applyAlignment="1">
      <alignment horizontal="center" vertical="center" shrinkToFit="1"/>
    </xf>
    <xf numFmtId="177" fontId="17" fillId="14" borderId="146" xfId="2" applyNumberFormat="1" applyFont="1" applyFill="1" applyBorder="1" applyAlignment="1">
      <alignment horizontal="center" vertical="center" shrinkToFit="1"/>
    </xf>
    <xf numFmtId="177" fontId="11" fillId="0" borderId="108" xfId="2" applyNumberFormat="1" applyFont="1" applyBorder="1" applyAlignment="1">
      <alignment horizontal="center" vertical="center" shrinkToFit="1"/>
    </xf>
    <xf numFmtId="177" fontId="11" fillId="0" borderId="109" xfId="2" applyNumberFormat="1" applyFont="1" applyBorder="1" applyAlignment="1">
      <alignment horizontal="center" vertical="center" shrinkToFit="1"/>
    </xf>
    <xf numFmtId="177" fontId="11" fillId="0" borderId="0" xfId="2" applyNumberFormat="1" applyFont="1" applyAlignment="1">
      <alignment vertical="center" wrapText="1"/>
    </xf>
    <xf numFmtId="177" fontId="16" fillId="0" borderId="0" xfId="2" applyNumberFormat="1" applyFont="1" applyAlignment="1">
      <alignment horizontal="center" vertical="center" shrinkToFit="1"/>
    </xf>
    <xf numFmtId="177" fontId="10" fillId="0" borderId="43" xfId="2" applyNumberFormat="1" applyFont="1" applyBorder="1" applyAlignment="1">
      <alignment horizontal="center" vertical="center" shrinkToFit="1"/>
    </xf>
    <xf numFmtId="177" fontId="11" fillId="0" borderId="0" xfId="2" applyNumberFormat="1" applyFont="1" applyAlignment="1">
      <alignment horizontal="center" vertical="center" wrapText="1"/>
    </xf>
    <xf numFmtId="177" fontId="16" fillId="14" borderId="19" xfId="2" applyNumberFormat="1" applyFont="1" applyFill="1" applyBorder="1" applyAlignment="1">
      <alignment horizontal="center" vertical="center" textRotation="255"/>
    </xf>
    <xf numFmtId="177" fontId="16" fillId="14" borderId="22" xfId="2" applyNumberFormat="1" applyFont="1" applyFill="1" applyBorder="1" applyAlignment="1">
      <alignment horizontal="center" vertical="center" textRotation="255"/>
    </xf>
    <xf numFmtId="177" fontId="14" fillId="0" borderId="45" xfId="2" applyNumberFormat="1" applyFont="1" applyBorder="1" applyAlignment="1">
      <alignment horizontal="center" vertical="center" shrinkToFit="1"/>
    </xf>
    <xf numFmtId="177" fontId="14" fillId="0" borderId="46" xfId="2" applyNumberFormat="1" applyFont="1" applyBorder="1" applyAlignment="1">
      <alignment horizontal="center" vertical="center" shrinkToFit="1"/>
    </xf>
    <xf numFmtId="177" fontId="14" fillId="0" borderId="132" xfId="2" applyNumberFormat="1" applyFont="1" applyBorder="1" applyAlignment="1">
      <alignment horizontal="center" vertical="center" shrinkToFit="1"/>
    </xf>
    <xf numFmtId="177" fontId="10" fillId="0" borderId="21" xfId="2" applyNumberFormat="1" applyFont="1" applyBorder="1" applyAlignment="1">
      <alignment horizontal="center" vertical="center" shrinkToFit="1"/>
    </xf>
    <xf numFmtId="177" fontId="10" fillId="0" borderId="24" xfId="2" applyNumberFormat="1" applyFont="1" applyBorder="1" applyAlignment="1">
      <alignment horizontal="center" vertical="center" shrinkToFit="1"/>
    </xf>
    <xf numFmtId="177" fontId="10" fillId="0" borderId="103" xfId="2" applyNumberFormat="1" applyFont="1" applyBorder="1" applyAlignment="1">
      <alignment horizontal="center" vertical="center" shrinkToFit="1"/>
    </xf>
    <xf numFmtId="177" fontId="10" fillId="0" borderId="104" xfId="2" applyNumberFormat="1" applyFont="1" applyBorder="1" applyAlignment="1">
      <alignment horizontal="center" vertical="center" shrinkToFit="1"/>
    </xf>
    <xf numFmtId="177" fontId="10" fillId="0" borderId="105" xfId="2" applyNumberFormat="1" applyFont="1" applyBorder="1" applyAlignment="1">
      <alignment horizontal="center" vertical="center" shrinkToFit="1"/>
    </xf>
    <xf numFmtId="177" fontId="10" fillId="0" borderId="130" xfId="2" applyNumberFormat="1" applyFont="1" applyBorder="1" applyAlignment="1">
      <alignment horizontal="center" vertical="center" shrinkToFit="1"/>
    </xf>
    <xf numFmtId="177" fontId="11" fillId="0" borderId="110" xfId="2" applyNumberFormat="1" applyFont="1" applyBorder="1" applyAlignment="1">
      <alignment horizontal="center" vertical="center" shrinkToFit="1"/>
    </xf>
    <xf numFmtId="177" fontId="11" fillId="0" borderId="133" xfId="2" applyNumberFormat="1" applyFont="1" applyBorder="1" applyAlignment="1">
      <alignment horizontal="center" vertical="center" shrinkToFit="1"/>
    </xf>
    <xf numFmtId="177" fontId="11" fillId="0" borderId="70" xfId="2" applyNumberFormat="1" applyFont="1" applyBorder="1" applyAlignment="1">
      <alignment horizontal="center" vertical="center" shrinkToFit="1"/>
    </xf>
    <xf numFmtId="177" fontId="10" fillId="0" borderId="30" xfId="2" applyNumberFormat="1" applyFont="1" applyBorder="1" applyAlignment="1">
      <alignment horizontal="center" vertical="center" shrinkToFit="1"/>
    </xf>
    <xf numFmtId="177" fontId="10" fillId="0" borderId="28" xfId="2" applyNumberFormat="1" applyFont="1" applyBorder="1" applyAlignment="1">
      <alignment horizontal="center" vertical="center" shrinkToFit="1"/>
    </xf>
    <xf numFmtId="177" fontId="17" fillId="14" borderId="12" xfId="2" applyNumberFormat="1" applyFont="1" applyFill="1" applyBorder="1" applyAlignment="1">
      <alignment horizontal="center" vertical="center" shrinkToFit="1"/>
    </xf>
    <xf numFmtId="177" fontId="17" fillId="14" borderId="145" xfId="2" applyNumberFormat="1" applyFont="1" applyFill="1" applyBorder="1" applyAlignment="1">
      <alignment horizontal="center" vertical="center" shrinkToFit="1"/>
    </xf>
    <xf numFmtId="177" fontId="11" fillId="0" borderId="119" xfId="2" applyNumberFormat="1" applyFont="1" applyBorder="1" applyAlignment="1">
      <alignment horizontal="center" vertical="center" shrinkToFit="1"/>
    </xf>
    <xf numFmtId="177" fontId="11" fillId="0" borderId="136" xfId="2" applyNumberFormat="1" applyFont="1" applyBorder="1" applyAlignment="1">
      <alignment horizontal="center" vertical="center" shrinkToFit="1"/>
    </xf>
    <xf numFmtId="177" fontId="11" fillId="0" borderId="69" xfId="2" applyNumberFormat="1" applyFont="1" applyBorder="1" applyAlignment="1">
      <alignment horizontal="center" vertical="center" shrinkToFit="1"/>
    </xf>
    <xf numFmtId="177" fontId="11" fillId="0" borderId="131" xfId="2" applyNumberFormat="1" applyFont="1" applyBorder="1" applyAlignment="1">
      <alignment horizontal="center" vertical="center" shrinkToFit="1"/>
    </xf>
    <xf numFmtId="177" fontId="11" fillId="0" borderId="144" xfId="2" applyNumberFormat="1" applyFont="1" applyBorder="1" applyAlignment="1">
      <alignment horizontal="center" vertical="center" shrinkToFit="1"/>
    </xf>
    <xf numFmtId="177" fontId="16" fillId="14" borderId="48" xfId="2" applyNumberFormat="1" applyFont="1" applyFill="1" applyBorder="1" applyAlignment="1">
      <alignment horizontal="center" vertical="center" textRotation="255"/>
    </xf>
    <xf numFmtId="177" fontId="16" fillId="14" borderId="56" xfId="2" applyNumberFormat="1" applyFont="1" applyFill="1" applyBorder="1" applyAlignment="1">
      <alignment horizontal="center" vertical="center" textRotation="255"/>
    </xf>
    <xf numFmtId="177" fontId="11" fillId="0" borderId="117" xfId="2" applyNumberFormat="1" applyFont="1" applyBorder="1" applyAlignment="1">
      <alignment horizontal="center" vertical="center" shrinkToFit="1"/>
    </xf>
    <xf numFmtId="177" fontId="11" fillId="0" borderId="118" xfId="2" applyNumberFormat="1" applyFont="1" applyBorder="1" applyAlignment="1">
      <alignment horizontal="center" vertical="center" shrinkToFit="1"/>
    </xf>
    <xf numFmtId="177" fontId="10" fillId="0" borderId="97" xfId="2" applyNumberFormat="1" applyFont="1" applyBorder="1" applyAlignment="1">
      <alignment horizontal="center" vertical="center" shrinkToFit="1"/>
    </xf>
    <xf numFmtId="177" fontId="14" fillId="0" borderId="129" xfId="2" applyNumberFormat="1" applyFont="1" applyBorder="1" applyAlignment="1">
      <alignment horizontal="center" vertical="center" shrinkToFit="1"/>
    </xf>
    <xf numFmtId="177" fontId="11" fillId="14" borderId="87" xfId="2" applyNumberFormat="1" applyFont="1" applyFill="1" applyBorder="1" applyAlignment="1">
      <alignment horizontal="center" vertical="center" textRotation="255"/>
    </xf>
    <xf numFmtId="177" fontId="11" fillId="14" borderId="127" xfId="2" applyNumberFormat="1" applyFont="1" applyFill="1" applyBorder="1" applyAlignment="1">
      <alignment horizontal="center" vertical="center" textRotation="255"/>
    </xf>
    <xf numFmtId="177" fontId="11" fillId="14" borderId="31" xfId="2" applyNumberFormat="1" applyFont="1" applyFill="1" applyBorder="1" applyAlignment="1">
      <alignment horizontal="center" vertical="center" textRotation="255"/>
    </xf>
    <xf numFmtId="177" fontId="15" fillId="14" borderId="95" xfId="2" applyNumberFormat="1" applyFont="1" applyFill="1" applyBorder="1" applyAlignment="1">
      <alignment horizontal="center" vertical="center"/>
    </xf>
    <xf numFmtId="177" fontId="15" fillId="14" borderId="96" xfId="2" applyNumberFormat="1" applyFont="1" applyFill="1" applyBorder="1" applyAlignment="1">
      <alignment horizontal="center" vertical="center"/>
    </xf>
    <xf numFmtId="177" fontId="10" fillId="0" borderId="96" xfId="2" applyNumberFormat="1" applyFont="1" applyBorder="1" applyAlignment="1">
      <alignment horizontal="center" vertical="center" shrinkToFit="1"/>
    </xf>
    <xf numFmtId="177" fontId="10" fillId="0" borderId="101" xfId="2" applyNumberFormat="1" applyFont="1" applyBorder="1" applyAlignment="1">
      <alignment horizontal="center" vertical="center" shrinkToFit="1"/>
    </xf>
    <xf numFmtId="177" fontId="10" fillId="0" borderId="99" xfId="2" applyNumberFormat="1" applyFont="1" applyBorder="1" applyAlignment="1">
      <alignment horizontal="center" vertical="center" shrinkToFit="1"/>
    </xf>
    <xf numFmtId="177" fontId="10" fillId="0" borderId="106" xfId="2" applyNumberFormat="1" applyFont="1" applyBorder="1" applyAlignment="1">
      <alignment vertical="center" shrinkToFit="1"/>
    </xf>
    <xf numFmtId="177" fontId="10" fillId="0" borderId="100" xfId="2" applyNumberFormat="1" applyFont="1" applyBorder="1" applyAlignment="1">
      <alignment horizontal="center" vertical="center" shrinkToFit="1"/>
    </xf>
    <xf numFmtId="177" fontId="11" fillId="0" borderId="120" xfId="2" applyNumberFormat="1" applyFont="1" applyBorder="1" applyAlignment="1">
      <alignment horizontal="center" vertical="center" shrinkToFit="1"/>
    </xf>
    <xf numFmtId="177" fontId="17" fillId="14" borderId="27" xfId="2" applyNumberFormat="1" applyFont="1" applyFill="1" applyBorder="1" applyAlignment="1">
      <alignment horizontal="center" vertical="center" textRotation="255" wrapText="1"/>
    </xf>
    <xf numFmtId="177" fontId="17" fillId="14" borderId="143" xfId="2" applyNumberFormat="1" applyFont="1" applyFill="1" applyBorder="1" applyAlignment="1">
      <alignment horizontal="center" vertical="center" textRotation="255" wrapText="1"/>
    </xf>
    <xf numFmtId="177" fontId="17" fillId="14" borderId="88" xfId="2" applyNumberFormat="1" applyFont="1" applyFill="1" applyBorder="1" applyAlignment="1">
      <alignment horizontal="center" vertical="center" textRotation="255" wrapText="1"/>
    </xf>
    <xf numFmtId="177" fontId="17" fillId="14" borderId="107" xfId="2" applyNumberFormat="1" applyFont="1" applyFill="1" applyBorder="1" applyAlignment="1">
      <alignment horizontal="center" vertical="center" shrinkToFit="1"/>
    </xf>
    <xf numFmtId="177" fontId="17" fillId="14" borderId="108" xfId="2" applyNumberFormat="1" applyFont="1" applyFill="1" applyBorder="1" applyAlignment="1">
      <alignment horizontal="center" vertical="center" shrinkToFit="1"/>
    </xf>
    <xf numFmtId="177" fontId="10" fillId="0" borderId="113" xfId="2" applyNumberFormat="1" applyFont="1" applyBorder="1" applyAlignment="1">
      <alignment horizontal="center" vertical="center" shrinkToFit="1"/>
    </xf>
    <xf numFmtId="177" fontId="11" fillId="0" borderId="111" xfId="2" applyNumberFormat="1" applyFont="1" applyBorder="1" applyAlignment="1">
      <alignment horizontal="center" vertical="center" shrinkToFit="1"/>
    </xf>
    <xf numFmtId="177" fontId="16" fillId="14" borderId="65" xfId="2" applyNumberFormat="1" applyFont="1" applyFill="1" applyBorder="1" applyAlignment="1">
      <alignment horizontal="center" vertical="center" textRotation="255"/>
    </xf>
    <xf numFmtId="177" fontId="16" fillId="14" borderId="37" xfId="2" applyNumberFormat="1" applyFont="1" applyFill="1" applyBorder="1" applyAlignment="1">
      <alignment horizontal="center" vertical="center" textRotation="255"/>
    </xf>
    <xf numFmtId="177" fontId="14" fillId="0" borderId="95" xfId="2" applyNumberFormat="1" applyFont="1" applyBorder="1" applyAlignment="1">
      <alignment horizontal="center" vertical="center" shrinkToFit="1"/>
    </xf>
    <xf numFmtId="177" fontId="14" fillId="0" borderId="96" xfId="2" applyNumberFormat="1" applyFont="1" applyBorder="1" applyAlignment="1">
      <alignment horizontal="center" vertical="center" shrinkToFit="1"/>
    </xf>
    <xf numFmtId="177" fontId="16" fillId="14" borderId="87" xfId="2" applyNumberFormat="1" applyFont="1" applyFill="1" applyBorder="1" applyAlignment="1">
      <alignment horizontal="center" vertical="center" textRotation="255" shrinkToFit="1"/>
    </xf>
    <xf numFmtId="177" fontId="16" fillId="14" borderId="127" xfId="2" applyNumberFormat="1" applyFont="1" applyFill="1" applyBorder="1" applyAlignment="1">
      <alignment horizontal="center" vertical="center" textRotation="255" shrinkToFit="1"/>
    </xf>
    <xf numFmtId="177" fontId="16" fillId="14" borderId="29" xfId="2" applyNumberFormat="1" applyFont="1" applyFill="1" applyBorder="1" applyAlignment="1">
      <alignment horizontal="center" vertical="center" textRotation="255" shrinkToFit="1"/>
    </xf>
    <xf numFmtId="177" fontId="16" fillId="14" borderId="38" xfId="2" applyNumberFormat="1" applyFont="1" applyFill="1" applyBorder="1" applyAlignment="1">
      <alignment horizontal="center" vertical="center" textRotation="255"/>
    </xf>
    <xf numFmtId="177" fontId="14" fillId="0" borderId="112" xfId="2" applyNumberFormat="1" applyFont="1" applyBorder="1" applyAlignment="1">
      <alignment horizontal="center" vertical="center" shrinkToFit="1"/>
    </xf>
    <xf numFmtId="177" fontId="14" fillId="0" borderId="113" xfId="2" applyNumberFormat="1" applyFont="1" applyBorder="1" applyAlignment="1">
      <alignment horizontal="center" vertical="center" shrinkToFit="1"/>
    </xf>
    <xf numFmtId="177" fontId="16" fillId="14" borderId="38" xfId="2" applyNumberFormat="1" applyFont="1" applyFill="1" applyBorder="1" applyAlignment="1">
      <alignment horizontal="center" vertical="center" textRotation="255" shrinkToFit="1"/>
    </xf>
    <xf numFmtId="177" fontId="14" fillId="0" borderId="128" xfId="2" applyNumberFormat="1" applyFont="1" applyBorder="1" applyAlignment="1">
      <alignment horizontal="center" vertical="center" shrinkToFit="1"/>
    </xf>
    <xf numFmtId="177" fontId="15" fillId="0" borderId="63" xfId="2" applyNumberFormat="1" applyFont="1" applyBorder="1" applyAlignment="1">
      <alignment horizontal="left" vertical="center" shrinkToFit="1"/>
    </xf>
    <xf numFmtId="177" fontId="14" fillId="14" borderId="96" xfId="2" applyNumberFormat="1" applyFont="1" applyFill="1" applyBorder="1" applyAlignment="1">
      <alignment horizontal="center" vertical="center" textRotation="255" shrinkToFit="1"/>
    </xf>
    <xf numFmtId="177" fontId="14" fillId="14" borderId="101" xfId="2" applyNumberFormat="1" applyFont="1" applyFill="1" applyBorder="1" applyAlignment="1">
      <alignment horizontal="center" vertical="center" textRotation="255" shrinkToFit="1"/>
    </xf>
    <xf numFmtId="177" fontId="17" fillId="14" borderId="99" xfId="2" applyNumberFormat="1" applyFont="1" applyFill="1" applyBorder="1" applyAlignment="1">
      <alignment horizontal="center" vertical="center" textRotation="255" wrapText="1"/>
    </xf>
    <xf numFmtId="177" fontId="17" fillId="14" borderId="106" xfId="2" applyNumberFormat="1" applyFont="1" applyFill="1" applyBorder="1" applyAlignment="1">
      <alignment vertical="center" textRotation="255" wrapText="1"/>
    </xf>
    <xf numFmtId="177" fontId="15" fillId="14" borderId="98" xfId="2" applyNumberFormat="1" applyFont="1" applyFill="1" applyBorder="1" applyAlignment="1">
      <alignment horizontal="center" vertical="center"/>
    </xf>
    <xf numFmtId="177" fontId="15" fillId="14" borderId="65" xfId="2" applyNumberFormat="1" applyFont="1" applyFill="1" applyBorder="1" applyAlignment="1">
      <alignment horizontal="center" vertical="center" wrapText="1"/>
    </xf>
    <xf numFmtId="177" fontId="15" fillId="14" borderId="26" xfId="2" applyNumberFormat="1" applyFont="1" applyFill="1" applyBorder="1" applyAlignment="1">
      <alignment horizontal="center" vertical="center" wrapText="1"/>
    </xf>
    <xf numFmtId="177" fontId="14" fillId="0" borderId="26" xfId="2" applyNumberFormat="1" applyFont="1" applyBorder="1" applyAlignment="1">
      <alignment horizontal="center" vertical="center" shrinkToFit="1"/>
    </xf>
    <xf numFmtId="177" fontId="14" fillId="14" borderId="26" xfId="2" applyNumberFormat="1" applyFont="1" applyFill="1" applyBorder="1" applyAlignment="1">
      <alignment horizontal="center" vertical="center"/>
    </xf>
    <xf numFmtId="177" fontId="14" fillId="14" borderId="66" xfId="2" applyNumberFormat="1" applyFont="1" applyFill="1" applyBorder="1" applyAlignment="1">
      <alignment horizontal="center" vertical="center"/>
    </xf>
    <xf numFmtId="177" fontId="11" fillId="14" borderId="31" xfId="2" applyNumberFormat="1" applyFont="1" applyFill="1" applyBorder="1" applyAlignment="1">
      <alignment horizontal="center" vertical="center" shrinkToFit="1"/>
    </xf>
    <xf numFmtId="177" fontId="11" fillId="14" borderId="32" xfId="2" applyNumberFormat="1" applyFont="1" applyFill="1" applyBorder="1" applyAlignment="1">
      <alignment horizontal="center" vertical="center" shrinkToFit="1"/>
    </xf>
    <xf numFmtId="177" fontId="11" fillId="14" borderId="53" xfId="2" applyNumberFormat="1" applyFont="1" applyFill="1" applyBorder="1" applyAlignment="1">
      <alignment horizontal="center" vertical="center" shrinkToFit="1"/>
    </xf>
    <xf numFmtId="177" fontId="11" fillId="14" borderId="134" xfId="2" applyNumberFormat="1" applyFont="1" applyFill="1" applyBorder="1" applyAlignment="1">
      <alignment horizontal="center" vertical="center" shrinkToFit="1"/>
    </xf>
    <xf numFmtId="177" fontId="11" fillId="14" borderId="55" xfId="2" applyNumberFormat="1" applyFont="1" applyFill="1" applyBorder="1" applyAlignment="1">
      <alignment horizontal="center" vertical="center" shrinkToFit="1"/>
    </xf>
    <xf numFmtId="177" fontId="7" fillId="5" borderId="139" xfId="2" applyNumberFormat="1" applyFont="1" applyFill="1" applyBorder="1" applyAlignment="1">
      <alignment horizontal="center" vertical="center" shrinkToFit="1"/>
    </xf>
    <xf numFmtId="177" fontId="7" fillId="5" borderId="134" xfId="2" applyNumberFormat="1" applyFont="1" applyFill="1" applyBorder="1" applyAlignment="1">
      <alignment horizontal="center" vertical="center" shrinkToFit="1"/>
    </xf>
    <xf numFmtId="177" fontId="7" fillId="5" borderId="55" xfId="2" applyNumberFormat="1" applyFont="1" applyFill="1" applyBorder="1" applyAlignment="1">
      <alignment horizontal="center" vertical="center" shrinkToFit="1"/>
    </xf>
    <xf numFmtId="177" fontId="7" fillId="14" borderId="54" xfId="2" applyNumberFormat="1" applyFont="1" applyFill="1" applyBorder="1" applyAlignment="1">
      <alignment horizontal="center" vertical="center" wrapText="1"/>
    </xf>
    <xf numFmtId="177" fontId="7" fillId="14" borderId="140" xfId="2" applyNumberFormat="1" applyFont="1" applyFill="1" applyBorder="1" applyAlignment="1">
      <alignment horizontal="center" vertical="center" wrapText="1"/>
    </xf>
    <xf numFmtId="177" fontId="7" fillId="5" borderId="139" xfId="4" applyNumberFormat="1" applyFont="1" applyFill="1" applyBorder="1" applyAlignment="1">
      <alignment horizontal="center" vertical="center" shrinkToFit="1"/>
    </xf>
    <xf numFmtId="177" fontId="7" fillId="5" borderId="134" xfId="4" applyNumberFormat="1" applyFont="1" applyFill="1" applyBorder="1" applyAlignment="1">
      <alignment horizontal="center" vertical="center" shrinkToFit="1"/>
    </xf>
    <xf numFmtId="177" fontId="7" fillId="5" borderId="79" xfId="4" applyNumberFormat="1" applyFont="1" applyFill="1" applyBorder="1" applyAlignment="1">
      <alignment horizontal="center" vertical="center" shrinkToFit="1"/>
    </xf>
    <xf numFmtId="177" fontId="15" fillId="0" borderId="63" xfId="2" applyNumberFormat="1" applyFont="1" applyBorder="1" applyAlignment="1">
      <alignment horizontal="left" vertical="center"/>
    </xf>
    <xf numFmtId="177" fontId="15" fillId="0" borderId="0" xfId="2" applyNumberFormat="1" applyFont="1" applyAlignment="1">
      <alignment horizontal="left" vertical="center" shrinkToFit="1"/>
    </xf>
    <xf numFmtId="177" fontId="8" fillId="0" borderId="81" xfId="2" applyNumberFormat="1" applyFont="1" applyBorder="1" applyAlignment="1">
      <alignment horizontal="center" vertical="center" wrapText="1"/>
    </xf>
    <xf numFmtId="177" fontId="8" fillId="0" borderId="0" xfId="2" applyNumberFormat="1" applyFont="1" applyAlignment="1">
      <alignment horizontal="center" vertical="center" wrapText="1"/>
    </xf>
    <xf numFmtId="177" fontId="8" fillId="0" borderId="81" xfId="2" applyNumberFormat="1" applyFont="1" applyBorder="1" applyAlignment="1">
      <alignment horizontal="center" vertical="center" shrinkToFit="1"/>
    </xf>
    <xf numFmtId="177" fontId="8" fillId="0" borderId="0" xfId="2" applyNumberFormat="1" applyFont="1" applyAlignment="1">
      <alignment horizontal="center" vertical="center" shrinkToFit="1"/>
    </xf>
    <xf numFmtId="177" fontId="8" fillId="0" borderId="42" xfId="2" applyNumberFormat="1" applyFont="1" applyBorder="1" applyAlignment="1">
      <alignment horizontal="center" vertical="center" shrinkToFit="1"/>
    </xf>
    <xf numFmtId="177" fontId="22" fillId="14" borderId="52" xfId="2" applyNumberFormat="1" applyFont="1" applyFill="1" applyBorder="1" applyAlignment="1">
      <alignment horizontal="left" vertical="center" wrapText="1"/>
    </xf>
    <xf numFmtId="177" fontId="22" fillId="14" borderId="4" xfId="2" applyNumberFormat="1" applyFont="1" applyFill="1" applyBorder="1" applyAlignment="1">
      <alignment horizontal="left" vertical="center" wrapText="1"/>
    </xf>
    <xf numFmtId="177" fontId="22" fillId="14" borderId="3" xfId="2" applyNumberFormat="1" applyFont="1" applyFill="1" applyBorder="1" applyAlignment="1">
      <alignment horizontal="left" vertical="center" wrapText="1"/>
    </xf>
    <xf numFmtId="177" fontId="11" fillId="14" borderId="53" xfId="2" applyNumberFormat="1" applyFont="1" applyFill="1" applyBorder="1" applyAlignment="1">
      <alignment horizontal="center" vertical="center" wrapText="1"/>
    </xf>
    <xf numFmtId="177" fontId="11" fillId="14" borderId="134" xfId="2" applyNumberFormat="1" applyFont="1" applyFill="1" applyBorder="1" applyAlignment="1">
      <alignment horizontal="center" vertical="center" wrapText="1"/>
    </xf>
    <xf numFmtId="177" fontId="16" fillId="0" borderId="139" xfId="2" applyNumberFormat="1" applyFont="1" applyBorder="1" applyAlignment="1">
      <alignment horizontal="center" vertical="center" shrinkToFit="1"/>
    </xf>
    <xf numFmtId="177" fontId="16" fillId="0" borderId="134" xfId="2" applyNumberFormat="1" applyFont="1" applyBorder="1" applyAlignment="1">
      <alignment horizontal="center" vertical="center" shrinkToFit="1"/>
    </xf>
    <xf numFmtId="177" fontId="16" fillId="0" borderId="55" xfId="2" applyNumberFormat="1" applyFont="1" applyBorder="1" applyAlignment="1">
      <alignment horizontal="center" vertical="center" shrinkToFit="1"/>
    </xf>
    <xf numFmtId="177" fontId="11" fillId="14" borderId="54" xfId="2" applyNumberFormat="1" applyFont="1" applyFill="1" applyBorder="1" applyAlignment="1">
      <alignment horizontal="center" vertical="center" wrapText="1"/>
    </xf>
    <xf numFmtId="177" fontId="11" fillId="14" borderId="140" xfId="2" applyNumberFormat="1" applyFont="1" applyFill="1" applyBorder="1" applyAlignment="1">
      <alignment horizontal="center" vertical="center" wrapText="1"/>
    </xf>
    <xf numFmtId="177" fontId="11" fillId="0" borderId="141" xfId="2" applyNumberFormat="1" applyFont="1" applyBorder="1" applyAlignment="1">
      <alignment horizontal="center" vertical="center" shrinkToFit="1"/>
    </xf>
    <xf numFmtId="177" fontId="11" fillId="0" borderId="85" xfId="2" applyNumberFormat="1" applyFont="1" applyBorder="1" applyAlignment="1">
      <alignment horizontal="center" vertical="center" shrinkToFit="1"/>
    </xf>
    <xf numFmtId="177" fontId="11" fillId="0" borderId="86" xfId="2" applyNumberFormat="1" applyFont="1" applyBorder="1" applyAlignment="1">
      <alignment horizontal="center" vertical="center" shrinkToFit="1"/>
    </xf>
    <xf numFmtId="177" fontId="15" fillId="14" borderId="35" xfId="2" applyNumberFormat="1" applyFont="1" applyFill="1" applyBorder="1" applyAlignment="1">
      <alignment horizontal="center" vertical="center"/>
    </xf>
    <xf numFmtId="177" fontId="15" fillId="14" borderId="63" xfId="2" applyNumberFormat="1" applyFont="1" applyFill="1" applyBorder="1" applyAlignment="1">
      <alignment horizontal="center" vertical="center"/>
    </xf>
    <xf numFmtId="177" fontId="15" fillId="14" borderId="71" xfId="2" applyNumberFormat="1" applyFont="1" applyFill="1" applyBorder="1" applyAlignment="1">
      <alignment horizontal="center" vertical="center"/>
    </xf>
    <xf numFmtId="177" fontId="14" fillId="0" borderId="80" xfId="2" applyNumberFormat="1" applyFont="1" applyBorder="1" applyAlignment="1">
      <alignment horizontal="center" vertical="center" wrapText="1"/>
    </xf>
    <xf numFmtId="177" fontId="14" fillId="0" borderId="63" xfId="2" applyNumberFormat="1" applyFont="1" applyBorder="1" applyAlignment="1">
      <alignment horizontal="center" vertical="center" wrapText="1"/>
    </xf>
    <xf numFmtId="177" fontId="14" fillId="0" borderId="71" xfId="2" applyNumberFormat="1" applyFont="1" applyBorder="1" applyAlignment="1">
      <alignment horizontal="center" vertical="center" wrapText="1"/>
    </xf>
    <xf numFmtId="177" fontId="14" fillId="14" borderId="44" xfId="2" applyNumberFormat="1" applyFont="1" applyFill="1" applyBorder="1" applyAlignment="1">
      <alignment horizontal="center" vertical="center" wrapText="1"/>
    </xf>
    <xf numFmtId="177" fontId="14" fillId="14" borderId="93" xfId="2" applyNumberFormat="1" applyFont="1" applyFill="1" applyBorder="1" applyAlignment="1">
      <alignment horizontal="center" vertical="center" wrapText="1"/>
    </xf>
    <xf numFmtId="177" fontId="14" fillId="14" borderId="94" xfId="2" applyNumberFormat="1" applyFont="1" applyFill="1" applyBorder="1" applyAlignment="1">
      <alignment horizontal="center" vertical="center" wrapText="1"/>
    </xf>
    <xf numFmtId="177" fontId="14" fillId="14" borderId="2" xfId="2" applyNumberFormat="1" applyFont="1" applyFill="1" applyBorder="1" applyAlignment="1">
      <alignment horizontal="center" vertical="center"/>
    </xf>
    <xf numFmtId="177" fontId="14" fillId="14" borderId="4" xfId="2" applyNumberFormat="1" applyFont="1" applyFill="1" applyBorder="1" applyAlignment="1">
      <alignment horizontal="center" vertical="center"/>
    </xf>
    <xf numFmtId="177" fontId="14" fillId="14" borderId="92" xfId="2" applyNumberFormat="1" applyFont="1" applyFill="1" applyBorder="1" applyAlignment="1">
      <alignment horizontal="center" vertical="center"/>
    </xf>
    <xf numFmtId="177" fontId="15" fillId="14" borderId="36" xfId="2" applyNumberFormat="1" applyFont="1" applyFill="1" applyBorder="1" applyAlignment="1">
      <alignment horizontal="center" vertical="center"/>
    </xf>
    <xf numFmtId="177" fontId="15" fillId="14" borderId="0" xfId="2" applyNumberFormat="1" applyFont="1" applyFill="1" applyAlignment="1">
      <alignment horizontal="center" vertical="center"/>
    </xf>
    <xf numFmtId="177" fontId="15" fillId="14" borderId="67" xfId="2" applyNumberFormat="1" applyFont="1" applyFill="1" applyBorder="1" applyAlignment="1">
      <alignment horizontal="center" vertical="center"/>
    </xf>
    <xf numFmtId="177" fontId="11" fillId="14" borderId="135" xfId="2" applyNumberFormat="1" applyFont="1" applyFill="1" applyBorder="1" applyAlignment="1">
      <alignment horizontal="center" vertical="center" shrinkToFit="1"/>
    </xf>
    <xf numFmtId="177" fontId="11" fillId="14" borderId="136" xfId="2" applyNumberFormat="1" applyFont="1" applyFill="1" applyBorder="1" applyAlignment="1">
      <alignment horizontal="center" vertical="center" shrinkToFit="1"/>
    </xf>
    <xf numFmtId="177" fontId="11" fillId="14" borderId="69" xfId="2" applyNumberFormat="1" applyFont="1" applyFill="1" applyBorder="1" applyAlignment="1">
      <alignment horizontal="center" vertical="center" shrinkToFit="1"/>
    </xf>
    <xf numFmtId="177" fontId="11" fillId="14" borderId="48" xfId="2" applyNumberFormat="1" applyFont="1" applyFill="1" applyBorder="1" applyAlignment="1">
      <alignment horizontal="center" vertical="center" wrapText="1"/>
    </xf>
    <xf numFmtId="177" fontId="11" fillId="14" borderId="7" xfId="2" applyNumberFormat="1" applyFont="1" applyFill="1" applyBorder="1" applyAlignment="1">
      <alignment horizontal="center" vertical="center" wrapText="1"/>
    </xf>
    <xf numFmtId="177" fontId="11" fillId="0" borderId="46" xfId="2" applyNumberFormat="1" applyFont="1" applyBorder="1" applyAlignment="1">
      <alignment horizontal="center" vertical="center" wrapText="1"/>
    </xf>
    <xf numFmtId="177" fontId="11" fillId="0" borderId="51" xfId="2" applyNumberFormat="1" applyFont="1" applyBorder="1" applyAlignment="1">
      <alignment horizontal="center" vertical="center" wrapText="1"/>
    </xf>
    <xf numFmtId="177" fontId="16" fillId="0" borderId="47" xfId="2" applyNumberFormat="1" applyFont="1" applyBorder="1" applyAlignment="1">
      <alignment horizontal="center" vertical="center" shrinkToFit="1"/>
    </xf>
    <xf numFmtId="177" fontId="16" fillId="0" borderId="83" xfId="2" applyNumberFormat="1" applyFont="1" applyBorder="1" applyAlignment="1">
      <alignment horizontal="center" vertical="center" shrinkToFit="1"/>
    </xf>
    <xf numFmtId="177" fontId="11" fillId="0" borderId="55" xfId="2" applyNumberFormat="1" applyFont="1" applyBorder="1" applyAlignment="1">
      <alignment horizontal="center" vertical="center" shrinkToFit="1"/>
    </xf>
    <xf numFmtId="177" fontId="14" fillId="14" borderId="87" xfId="2" applyNumberFormat="1" applyFont="1" applyFill="1" applyBorder="1" applyAlignment="1">
      <alignment horizontal="center" vertical="center"/>
    </xf>
    <xf numFmtId="177" fontId="14" fillId="14" borderId="25" xfId="2" applyNumberFormat="1" applyFont="1" applyFill="1" applyBorder="1" applyAlignment="1">
      <alignment horizontal="center" vertical="center"/>
    </xf>
    <xf numFmtId="177" fontId="14" fillId="14" borderId="27" xfId="2" applyNumberFormat="1" applyFont="1" applyFill="1" applyBorder="1" applyAlignment="1">
      <alignment horizontal="center" vertical="center"/>
    </xf>
    <xf numFmtId="177" fontId="8" fillId="0" borderId="31" xfId="2" applyNumberFormat="1" applyFont="1" applyBorder="1" applyAlignment="1">
      <alignment horizontal="center" vertical="center"/>
    </xf>
    <xf numFmtId="177" fontId="8" fillId="0" borderId="32" xfId="2" applyNumberFormat="1" applyFont="1" applyBorder="1" applyAlignment="1">
      <alignment horizontal="center" vertical="center"/>
    </xf>
    <xf numFmtId="177" fontId="8" fillId="0" borderId="88" xfId="2" applyNumberFormat="1" applyFont="1" applyBorder="1" applyAlignment="1">
      <alignment horizontal="center" vertical="center"/>
    </xf>
    <xf numFmtId="177" fontId="11" fillId="0" borderId="158" xfId="2" applyNumberFormat="1" applyFont="1" applyBorder="1" applyAlignment="1">
      <alignment horizontal="center" vertical="center" shrinkToFit="1"/>
    </xf>
    <xf numFmtId="177" fontId="11" fillId="0" borderId="156" xfId="2" applyNumberFormat="1" applyFont="1" applyBorder="1" applyAlignment="1">
      <alignment horizontal="center" vertical="center" shrinkToFit="1"/>
    </xf>
    <xf numFmtId="177" fontId="11" fillId="0" borderId="157" xfId="2" applyNumberFormat="1" applyFont="1" applyBorder="1" applyAlignment="1">
      <alignment horizontal="center" vertical="center" shrinkToFit="1"/>
    </xf>
    <xf numFmtId="0" fontId="28" fillId="0" borderId="0" xfId="2" applyFont="1" applyAlignment="1">
      <alignment horizontal="center" vertical="center"/>
    </xf>
    <xf numFmtId="0" fontId="7" fillId="0" borderId="0" xfId="2" applyFont="1" applyAlignment="1">
      <alignment horizontal="left" vertical="center" wrapText="1"/>
    </xf>
    <xf numFmtId="0" fontId="27" fillId="0" borderId="0" xfId="2" applyFont="1" applyAlignment="1">
      <alignment horizontal="center" vertical="center"/>
    </xf>
    <xf numFmtId="0" fontId="29" fillId="0" borderId="0" xfId="2" applyFont="1" applyAlignment="1">
      <alignment horizontal="left" vertical="top" wrapText="1"/>
    </xf>
    <xf numFmtId="0" fontId="52" fillId="0" borderId="0" xfId="2" applyFont="1" applyAlignment="1">
      <alignment horizontal="right" vertical="center" wrapText="1"/>
    </xf>
    <xf numFmtId="0" fontId="28" fillId="0" borderId="1" xfId="2" applyFont="1" applyBorder="1" applyAlignment="1">
      <alignment horizontal="center" vertical="center" shrinkToFit="1"/>
    </xf>
    <xf numFmtId="0" fontId="7" fillId="0" borderId="0" xfId="2" applyFont="1" applyAlignment="1">
      <alignment horizontal="left" vertical="center"/>
    </xf>
    <xf numFmtId="0" fontId="31" fillId="0" borderId="147" xfId="2" applyFont="1" applyBorder="1" applyAlignment="1">
      <alignment horizontal="center" vertical="center" shrinkToFit="1"/>
    </xf>
    <xf numFmtId="0" fontId="31" fillId="0" borderId="148" xfId="2" applyFont="1" applyBorder="1" applyAlignment="1">
      <alignment horizontal="center" vertical="center" shrinkToFit="1"/>
    </xf>
    <xf numFmtId="0" fontId="28" fillId="0" borderId="150" xfId="2" applyFont="1" applyBorder="1" applyAlignment="1">
      <alignment horizontal="center" vertical="center" shrinkToFit="1"/>
    </xf>
    <xf numFmtId="0" fontId="28" fillId="0" borderId="151" xfId="2" applyFont="1" applyBorder="1" applyAlignment="1">
      <alignment horizontal="center" vertical="center" shrinkToFit="1"/>
    </xf>
    <xf numFmtId="0" fontId="7" fillId="0" borderId="149" xfId="2" applyFont="1" applyBorder="1" applyAlignment="1">
      <alignment horizontal="center" vertical="center" shrinkToFit="1"/>
    </xf>
    <xf numFmtId="0" fontId="27" fillId="0" borderId="7" xfId="2" applyFont="1" applyBorder="1" applyAlignment="1">
      <alignment horizontal="center" vertical="center" shrinkToFit="1"/>
    </xf>
    <xf numFmtId="0" fontId="28" fillId="0" borderId="1" xfId="2" applyFont="1" applyBorder="1" applyAlignment="1">
      <alignment horizontal="center" vertical="center"/>
    </xf>
    <xf numFmtId="0" fontId="7" fillId="14" borderId="1" xfId="2" applyFont="1" applyFill="1" applyBorder="1" applyAlignment="1">
      <alignment horizontal="center" vertical="center"/>
    </xf>
    <xf numFmtId="0" fontId="30" fillId="0" borderId="0" xfId="2" applyFont="1" applyAlignment="1">
      <alignment horizontal="center" vertical="center"/>
    </xf>
    <xf numFmtId="0" fontId="7" fillId="0" borderId="43" xfId="2" applyFont="1" applyBorder="1" applyAlignment="1">
      <alignment horizontal="left" wrapText="1"/>
    </xf>
    <xf numFmtId="0" fontId="28" fillId="0" borderId="43" xfId="2" applyFont="1" applyBorder="1" applyAlignment="1">
      <alignment horizontal="left" shrinkToFit="1"/>
    </xf>
    <xf numFmtId="0" fontId="28" fillId="0" borderId="4" xfId="2" applyFont="1" applyBorder="1" applyAlignment="1">
      <alignment horizontal="center" shrinkToFit="1"/>
    </xf>
    <xf numFmtId="0" fontId="28" fillId="0" borderId="4" xfId="2" applyFont="1" applyBorder="1" applyAlignment="1">
      <alignment horizontal="left" shrinkToFit="1"/>
    </xf>
    <xf numFmtId="0" fontId="29" fillId="0" borderId="4" xfId="2" applyFont="1" applyBorder="1" applyAlignment="1">
      <alignment horizontal="left" shrinkToFit="1"/>
    </xf>
    <xf numFmtId="0" fontId="28" fillId="0" borderId="4" xfId="2" applyFont="1" applyBorder="1" applyAlignment="1">
      <alignment horizontal="center"/>
    </xf>
    <xf numFmtId="0" fontId="7" fillId="0" borderId="43" xfId="2" applyFont="1" applyBorder="1" applyAlignment="1">
      <alignment horizontal="left" vertical="center" wrapText="1"/>
    </xf>
    <xf numFmtId="0" fontId="29" fillId="0" borderId="4" xfId="2" applyFont="1" applyBorder="1" applyAlignment="1">
      <alignment horizontal="center"/>
    </xf>
    <xf numFmtId="0" fontId="28" fillId="0" borderId="2" xfId="2"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57" fillId="0" borderId="0" xfId="0" applyFont="1" applyAlignment="1">
      <alignment horizontal="left" vertical="center"/>
    </xf>
    <xf numFmtId="0" fontId="7" fillId="0" borderId="43" xfId="0" applyFont="1" applyBorder="1" applyAlignment="1">
      <alignment horizontal="center" shrinkToFit="1"/>
    </xf>
    <xf numFmtId="0" fontId="7" fillId="0" borderId="4" xfId="0" applyFont="1" applyBorder="1" applyAlignment="1">
      <alignment horizontal="center" shrinkToFit="1"/>
    </xf>
    <xf numFmtId="0" fontId="7" fillId="0" borderId="4" xfId="0" applyFont="1" applyBorder="1" applyAlignment="1">
      <alignment horizontal="center" vertical="center"/>
    </xf>
    <xf numFmtId="0" fontId="7" fillId="0" borderId="4" xfId="0" applyFont="1" applyBorder="1" applyAlignment="1" applyProtection="1">
      <alignment horizontal="center" vertical="center"/>
      <protection locked="0"/>
    </xf>
    <xf numFmtId="0" fontId="31" fillId="14" borderId="1" xfId="0" applyFont="1" applyFill="1" applyBorder="1" applyAlignment="1">
      <alignment horizontal="center" vertical="center"/>
    </xf>
    <xf numFmtId="0" fontId="31" fillId="14" borderId="1" xfId="0" applyFont="1" applyFill="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pplyProtection="1">
      <alignment horizontal="center" vertical="center"/>
      <protection locked="0"/>
    </xf>
    <xf numFmtId="0" fontId="31" fillId="0" borderId="1" xfId="0" applyFont="1" applyBorder="1" applyAlignment="1" applyProtection="1">
      <alignment horizontal="center" vertical="center" wrapText="1"/>
      <protection locked="0"/>
    </xf>
    <xf numFmtId="179" fontId="7" fillId="13" borderId="0" xfId="0" applyNumberFormat="1" applyFont="1" applyFill="1" applyAlignment="1" applyProtection="1">
      <alignment horizontal="center" vertical="center"/>
      <protection locked="0"/>
    </xf>
    <xf numFmtId="0" fontId="11" fillId="0" borderId="0" xfId="0" applyFont="1" applyAlignment="1">
      <alignment horizontal="left" vertical="center" wrapText="1"/>
    </xf>
    <xf numFmtId="0" fontId="7" fillId="0" borderId="4" xfId="0" applyFont="1" applyBorder="1" applyAlignment="1">
      <alignment horizontal="center" vertical="center" shrinkToFit="1"/>
    </xf>
    <xf numFmtId="0" fontId="30" fillId="0" borderId="0" xfId="0" applyFont="1" applyAlignment="1">
      <alignment horizontal="center" vertical="center"/>
    </xf>
    <xf numFmtId="0" fontId="11" fillId="0" borderId="43" xfId="0" applyFont="1" applyBorder="1" applyAlignment="1">
      <alignment horizontal="left" vertical="center" wrapText="1"/>
    </xf>
    <xf numFmtId="0" fontId="31" fillId="14" borderId="159" xfId="0" applyFont="1" applyFill="1" applyBorder="1" applyAlignment="1">
      <alignment horizontal="center" vertical="center" shrinkToFit="1"/>
    </xf>
    <xf numFmtId="0" fontId="31" fillId="14" borderId="160" xfId="0" applyFont="1" applyFill="1" applyBorder="1" applyAlignment="1">
      <alignment horizontal="center" vertical="center" shrinkToFit="1"/>
    </xf>
    <xf numFmtId="0" fontId="28" fillId="0" borderId="160" xfId="0" applyFont="1" applyBorder="1" applyAlignment="1">
      <alignment horizontal="center" vertical="center" shrinkToFit="1"/>
    </xf>
    <xf numFmtId="0" fontId="28" fillId="0" borderId="161" xfId="0" applyFont="1" applyBorder="1" applyAlignment="1">
      <alignment horizontal="center" vertical="center" shrinkToFit="1"/>
    </xf>
    <xf numFmtId="0" fontId="7" fillId="0" borderId="160" xfId="0" applyFont="1" applyBorder="1" applyAlignment="1">
      <alignment horizontal="center" vertical="center" shrinkToFit="1"/>
    </xf>
    <xf numFmtId="0" fontId="7" fillId="0" borderId="161" xfId="0" applyFont="1" applyBorder="1" applyAlignment="1">
      <alignment horizontal="center" vertical="center" shrinkToFit="1"/>
    </xf>
    <xf numFmtId="0" fontId="33" fillId="0" borderId="76"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7" fillId="0" borderId="6" xfId="0" applyFont="1" applyBorder="1" applyAlignment="1">
      <alignment horizontal="center" vertical="center" shrinkToFit="1"/>
    </xf>
    <xf numFmtId="0" fontId="37" fillId="0" borderId="5" xfId="0" applyFont="1" applyBorder="1" applyAlignment="1">
      <alignment horizontal="center" vertical="center" shrinkToFit="1"/>
    </xf>
    <xf numFmtId="176" fontId="37" fillId="0" borderId="6" xfId="0" applyNumberFormat="1" applyFont="1" applyBorder="1" applyAlignment="1">
      <alignment horizontal="center" vertical="center" shrinkToFit="1"/>
    </xf>
    <xf numFmtId="176" fontId="37" fillId="0" borderId="5" xfId="0" applyNumberFormat="1" applyFont="1" applyBorder="1" applyAlignment="1">
      <alignment horizontal="center" vertical="center" shrinkToFit="1"/>
    </xf>
    <xf numFmtId="176" fontId="37" fillId="0" borderId="7" xfId="0" applyNumberFormat="1" applyFont="1" applyBorder="1" applyAlignment="1">
      <alignment horizontal="center" vertical="center" shrinkToFit="1"/>
    </xf>
    <xf numFmtId="0" fontId="54" fillId="0" borderId="1" xfId="0" applyFont="1" applyBorder="1" applyAlignment="1">
      <alignment horizontal="center" vertical="center" shrinkToFit="1"/>
    </xf>
    <xf numFmtId="0" fontId="37" fillId="0" borderId="7" xfId="0" applyFont="1" applyBorder="1" applyAlignment="1">
      <alignment horizontal="center" vertical="center" shrinkToFit="1"/>
    </xf>
    <xf numFmtId="0" fontId="37" fillId="0" borderId="11" xfId="0" applyFont="1" applyBorder="1" applyAlignment="1">
      <alignment horizontal="center" vertical="center" shrinkToFit="1"/>
    </xf>
    <xf numFmtId="0" fontId="33" fillId="10" borderId="76" xfId="0" applyFont="1" applyFill="1" applyBorder="1" applyAlignment="1">
      <alignment horizontal="center" vertical="center" wrapText="1"/>
    </xf>
    <xf numFmtId="0" fontId="33" fillId="10" borderId="77" xfId="0" applyFont="1" applyFill="1" applyBorder="1" applyAlignment="1">
      <alignment horizontal="center" vertical="center"/>
    </xf>
    <xf numFmtId="0" fontId="33" fillId="10" borderId="78" xfId="0" applyFont="1" applyFill="1" applyBorder="1" applyAlignment="1">
      <alignment horizontal="center" vertical="center"/>
    </xf>
    <xf numFmtId="0" fontId="38" fillId="9" borderId="35" xfId="2" applyFont="1" applyFill="1" applyBorder="1" applyAlignment="1">
      <alignment horizontal="center" vertical="center" wrapText="1" shrinkToFit="1"/>
    </xf>
    <xf numFmtId="0" fontId="38" fillId="9" borderId="36" xfId="2" applyFont="1" applyFill="1" applyBorder="1" applyAlignment="1">
      <alignment horizontal="center" vertical="center" shrinkToFit="1"/>
    </xf>
    <xf numFmtId="0" fontId="38" fillId="9" borderId="84" xfId="2" applyFont="1" applyFill="1" applyBorder="1" applyAlignment="1">
      <alignment horizontal="center" vertical="center" shrinkToFit="1"/>
    </xf>
    <xf numFmtId="176" fontId="49" fillId="0" borderId="1" xfId="0" applyNumberFormat="1" applyFont="1" applyBorder="1" applyAlignment="1">
      <alignment horizontal="center" vertical="center" shrinkToFit="1"/>
    </xf>
    <xf numFmtId="0" fontId="49" fillId="0" borderId="1" xfId="0" applyFont="1" applyBorder="1" applyAlignment="1">
      <alignment horizontal="center" vertical="center" shrinkToFit="1"/>
    </xf>
    <xf numFmtId="0" fontId="45" fillId="0" borderId="1" xfId="0" applyFont="1" applyBorder="1" applyAlignment="1">
      <alignment horizontal="center" vertical="center" shrinkToFit="1"/>
    </xf>
    <xf numFmtId="0" fontId="47" fillId="0" borderId="1" xfId="0" applyFont="1" applyBorder="1" applyAlignment="1">
      <alignment horizontal="center" vertical="center"/>
    </xf>
    <xf numFmtId="0" fontId="33" fillId="0" borderId="1" xfId="0" applyFont="1" applyBorder="1" applyAlignment="1">
      <alignment horizontal="center" vertical="center" shrinkToFit="1"/>
    </xf>
    <xf numFmtId="0" fontId="37" fillId="0" borderId="8" xfId="0" applyFont="1" applyBorder="1" applyAlignment="1">
      <alignment horizontal="center" vertical="center" shrinkToFit="1"/>
    </xf>
    <xf numFmtId="0" fontId="54" fillId="0" borderId="1" xfId="0" applyFont="1" applyBorder="1" applyAlignment="1">
      <alignment horizontal="center" vertical="center" wrapText="1" shrinkToFit="1"/>
    </xf>
    <xf numFmtId="0" fontId="46" fillId="0" borderId="1" xfId="0" applyFont="1" applyBorder="1" applyAlignment="1">
      <alignment horizontal="center" vertical="center"/>
    </xf>
    <xf numFmtId="0" fontId="47" fillId="0" borderId="1" xfId="0" applyFont="1" applyBorder="1" applyAlignment="1">
      <alignment horizontal="center" vertical="center" shrinkToFit="1"/>
    </xf>
    <xf numFmtId="0" fontId="59" fillId="0" borderId="6" xfId="0" applyFont="1" applyBorder="1" applyAlignment="1">
      <alignment horizontal="center" vertical="center" shrinkToFit="1"/>
    </xf>
    <xf numFmtId="0" fontId="59" fillId="0" borderId="11" xfId="0" applyFont="1" applyBorder="1" applyAlignment="1">
      <alignment horizontal="center" vertical="center" shrinkToFit="1"/>
    </xf>
    <xf numFmtId="0" fontId="36" fillId="0" borderId="5" xfId="0" applyFont="1" applyBorder="1" applyAlignment="1">
      <alignment horizontal="center" vertical="center" shrinkToFit="1"/>
    </xf>
    <xf numFmtId="0" fontId="36" fillId="0" borderId="7" xfId="0" applyFont="1" applyBorder="1" applyAlignment="1">
      <alignment horizontal="center" vertical="center" shrinkToFit="1"/>
    </xf>
    <xf numFmtId="0" fontId="59" fillId="0" borderId="1" xfId="0" applyFont="1" applyBorder="1" applyAlignment="1">
      <alignment horizontal="center" vertical="center" shrinkToFit="1"/>
    </xf>
    <xf numFmtId="0" fontId="59" fillId="0" borderId="9"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7" xfId="0" applyFont="1" applyBorder="1" applyAlignment="1">
      <alignment horizontal="center" vertical="center" shrinkToFit="1"/>
    </xf>
  </cellXfs>
  <cellStyles count="5">
    <cellStyle name="Normal" xfId="1" xr:uid="{00000000-0005-0000-0000-000000000000}"/>
    <cellStyle name="ハイパーリンク" xfId="4" builtinId="8"/>
    <cellStyle name="標準" xfId="0" builtinId="0"/>
    <cellStyle name="標準 2" xfId="2" xr:uid="{00000000-0005-0000-0000-000003000000}"/>
    <cellStyle name="標準_全体名簿" xfId="3" xr:uid="{00000000-0005-0000-0000-000004000000}"/>
  </cellStyles>
  <dxfs count="4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762000</xdr:colOff>
      <xdr:row>25</xdr:row>
      <xdr:rowOff>19538</xdr:rowOff>
    </xdr:from>
    <xdr:to>
      <xdr:col>9</xdr:col>
      <xdr:colOff>578727</xdr:colOff>
      <xdr:row>25</xdr:row>
      <xdr:rowOff>644769</xdr:rowOff>
    </xdr:to>
    <xdr:pic>
      <xdr:nvPicPr>
        <xdr:cNvPr id="4" name="図 3">
          <a:extLst>
            <a:ext uri="{FF2B5EF4-FFF2-40B4-BE49-F238E27FC236}">
              <a16:creationId xmlns:a16="http://schemas.microsoft.com/office/drawing/2014/main" id="{6D090F06-2D76-B114-1750-4BB16B95A278}"/>
            </a:ext>
          </a:extLst>
        </xdr:cNvPr>
        <xdr:cNvPicPr>
          <a:picLocks noChangeAspect="1"/>
        </xdr:cNvPicPr>
      </xdr:nvPicPr>
      <xdr:blipFill>
        <a:blip xmlns:r="http://schemas.openxmlformats.org/officeDocument/2006/relationships" r:embed="rId1"/>
        <a:stretch>
          <a:fillRect/>
        </a:stretch>
      </xdr:blipFill>
      <xdr:spPr>
        <a:xfrm>
          <a:off x="8167077" y="8616461"/>
          <a:ext cx="627573" cy="625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2293620</xdr:colOff>
      <xdr:row>16</xdr:row>
      <xdr:rowOff>228600</xdr:rowOff>
    </xdr:from>
    <xdr:to>
      <xdr:col>1</xdr:col>
      <xdr:colOff>1242060</xdr:colOff>
      <xdr:row>24</xdr:row>
      <xdr:rowOff>68580</xdr:rowOff>
    </xdr:to>
    <xdr:pic>
      <xdr:nvPicPr>
        <xdr:cNvPr id="4" name="図 3">
          <a:extLst>
            <a:ext uri="{FF2B5EF4-FFF2-40B4-BE49-F238E27FC236}">
              <a16:creationId xmlns:a16="http://schemas.microsoft.com/office/drawing/2014/main" id="{C3F86247-2C21-5307-2B76-64B5F3CD13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3620" y="6819900"/>
          <a:ext cx="1630680" cy="1630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1233997</xdr:colOff>
      <xdr:row>4</xdr:row>
      <xdr:rowOff>137602</xdr:rowOff>
    </xdr:from>
    <xdr:to>
      <xdr:col>5</xdr:col>
      <xdr:colOff>1563368</xdr:colOff>
      <xdr:row>5</xdr:row>
      <xdr:rowOff>7620</xdr:rowOff>
    </xdr:to>
    <xdr:sp macro="" textlink="">
      <xdr:nvSpPr>
        <xdr:cNvPr id="2" name="正方形/長方形 1">
          <a:extLst>
            <a:ext uri="{FF2B5EF4-FFF2-40B4-BE49-F238E27FC236}">
              <a16:creationId xmlns:a16="http://schemas.microsoft.com/office/drawing/2014/main" id="{386EF535-5D15-4E85-BCD2-45F5B2573604}"/>
            </a:ext>
          </a:extLst>
        </xdr:cNvPr>
        <xdr:cNvSpPr/>
      </xdr:nvSpPr>
      <xdr:spPr>
        <a:xfrm flipH="1">
          <a:off x="5066857" y="1501582"/>
          <a:ext cx="329371" cy="251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UD デジタル 教科書体 N-B" panose="02020700000000000000" pitchFamily="17" charset="-128"/>
              <a:ea typeface="UD デジタル 教科書体 N-B" panose="02020700000000000000" pitchFamily="17" charset="-128"/>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1233997</xdr:colOff>
      <xdr:row>4</xdr:row>
      <xdr:rowOff>137602</xdr:rowOff>
    </xdr:from>
    <xdr:to>
      <xdr:col>5</xdr:col>
      <xdr:colOff>1563368</xdr:colOff>
      <xdr:row>5</xdr:row>
      <xdr:rowOff>7620</xdr:rowOff>
    </xdr:to>
    <xdr:sp macro="" textlink="">
      <xdr:nvSpPr>
        <xdr:cNvPr id="2" name="正方形/長方形 1">
          <a:extLst>
            <a:ext uri="{FF2B5EF4-FFF2-40B4-BE49-F238E27FC236}">
              <a16:creationId xmlns:a16="http://schemas.microsoft.com/office/drawing/2014/main" id="{3D426D21-5E1A-4BE8-A618-4054411DFF05}"/>
            </a:ext>
          </a:extLst>
        </xdr:cNvPr>
        <xdr:cNvSpPr/>
      </xdr:nvSpPr>
      <xdr:spPr>
        <a:xfrm flipH="1">
          <a:off x="5066857" y="1501582"/>
          <a:ext cx="329371" cy="251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UD デジタル 教科書体 N-B" panose="02020700000000000000" pitchFamily="17" charset="-128"/>
              <a:ea typeface="UD デジタル 教科書体 N-B" panose="02020700000000000000" pitchFamily="17" charset="-128"/>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828</xdr:colOff>
      <xdr:row>4</xdr:row>
      <xdr:rowOff>278572</xdr:rowOff>
    </xdr:from>
    <xdr:to>
      <xdr:col>8</xdr:col>
      <xdr:colOff>828</xdr:colOff>
      <xdr:row>5</xdr:row>
      <xdr:rowOff>74268</xdr:rowOff>
    </xdr:to>
    <xdr:sp macro="" textlink="">
      <xdr:nvSpPr>
        <xdr:cNvPr id="2" name="正方形/長方形 1">
          <a:extLst>
            <a:ext uri="{FF2B5EF4-FFF2-40B4-BE49-F238E27FC236}">
              <a16:creationId xmlns:a16="http://schemas.microsoft.com/office/drawing/2014/main" id="{B5EE33F7-B317-4FF7-BA5A-F8966934E192}"/>
            </a:ext>
          </a:extLst>
        </xdr:cNvPr>
        <xdr:cNvSpPr/>
      </xdr:nvSpPr>
      <xdr:spPr>
        <a:xfrm flipH="1">
          <a:off x="3963228" y="1581592"/>
          <a:ext cx="0" cy="776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印</a:t>
          </a:r>
        </a:p>
      </xdr:txBody>
    </xdr:sp>
    <xdr:clientData/>
  </xdr:twoCellAnchor>
  <xdr:twoCellAnchor>
    <xdr:from>
      <xdr:col>7</xdr:col>
      <xdr:colOff>1474028</xdr:colOff>
      <xdr:row>4</xdr:row>
      <xdr:rowOff>278572</xdr:rowOff>
    </xdr:from>
    <xdr:to>
      <xdr:col>7</xdr:col>
      <xdr:colOff>1803399</xdr:colOff>
      <xdr:row>5</xdr:row>
      <xdr:rowOff>74268</xdr:rowOff>
    </xdr:to>
    <xdr:sp macro="" textlink="">
      <xdr:nvSpPr>
        <xdr:cNvPr id="3" name="正方形/長方形 2">
          <a:extLst>
            <a:ext uri="{FF2B5EF4-FFF2-40B4-BE49-F238E27FC236}">
              <a16:creationId xmlns:a16="http://schemas.microsoft.com/office/drawing/2014/main" id="{E658A074-DBE9-41B6-931A-55F6FFEB8755}"/>
            </a:ext>
          </a:extLst>
        </xdr:cNvPr>
        <xdr:cNvSpPr/>
      </xdr:nvSpPr>
      <xdr:spPr>
        <a:xfrm flipH="1">
          <a:off x="3965768" y="1581592"/>
          <a:ext cx="0" cy="776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sheetPr>
  <dimension ref="A1:X9"/>
  <sheetViews>
    <sheetView tabSelected="1" view="pageBreakPreview" zoomScaleNormal="100" zoomScaleSheetLayoutView="100" workbookViewId="0">
      <selection activeCell="C2" sqref="C2"/>
    </sheetView>
  </sheetViews>
  <sheetFormatPr defaultRowHeight="18.5"/>
  <cols>
    <col min="1" max="1" width="3.08203125" style="79" bestFit="1" customWidth="1"/>
    <col min="2" max="2" width="14.4140625" style="82" bestFit="1" customWidth="1"/>
    <col min="3" max="3" width="70.08203125" style="79" customWidth="1"/>
    <col min="4" max="24" width="8.6640625" style="25"/>
  </cols>
  <sheetData>
    <row r="1" spans="1:24" ht="51.65" customHeight="1">
      <c r="A1" s="217" t="s">
        <v>72</v>
      </c>
      <c r="B1" s="217"/>
      <c r="C1" s="217"/>
    </row>
    <row r="2" spans="1:24" ht="81" customHeight="1">
      <c r="A2" s="75">
        <v>1</v>
      </c>
      <c r="B2" s="76" t="s">
        <v>223</v>
      </c>
      <c r="C2" s="77" t="s">
        <v>225</v>
      </c>
    </row>
    <row r="3" spans="1:24" ht="97.25" customHeight="1">
      <c r="A3" s="75">
        <v>2</v>
      </c>
      <c r="B3" s="76" t="s">
        <v>224</v>
      </c>
      <c r="C3" s="78" t="s">
        <v>226</v>
      </c>
    </row>
    <row r="4" spans="1:24">
      <c r="B4" s="79"/>
      <c r="V4"/>
      <c r="W4"/>
      <c r="X4"/>
    </row>
    <row r="5" spans="1:24" ht="87" customHeight="1">
      <c r="A5" s="75">
        <v>3</v>
      </c>
      <c r="B5" s="80" t="s">
        <v>227</v>
      </c>
      <c r="C5" s="81" t="s">
        <v>228</v>
      </c>
    </row>
    <row r="6" spans="1:24" ht="31.25" customHeight="1"/>
    <row r="7" spans="1:24" ht="31.25" customHeight="1"/>
    <row r="8" spans="1:24" ht="31.25" customHeight="1"/>
    <row r="9" spans="1:24" ht="31.25" customHeight="1"/>
  </sheetData>
  <sheetProtection algorithmName="SHA-512" hashValue="2ml4kxt6mIPRs09b7ARbIfkus1g255/TMt3T4nD8d06CnT5V2Fb7ENZH9nt39NTO8gNIxN7kCWP2Yp2JH5GcmQ==" saltValue="HzMQUIlwxk72bd0MNrbIDw==" spinCount="100000" sheet="1" objects="1" scenarios="1"/>
  <mergeCells count="1">
    <mergeCell ref="A1:C1"/>
  </mergeCells>
  <phoneticPr fontId="1"/>
  <pageMargins left="0.25" right="0.25" top="0.75" bottom="0.75" header="0.3" footer="0.3"/>
  <pageSetup paperSize="9" scale="83"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99"/>
  <sheetViews>
    <sheetView showZeros="0" zoomScaleNormal="100" zoomScaleSheetLayoutView="115" workbookViewId="0">
      <selection activeCell="G2" sqref="G2:J2"/>
    </sheetView>
  </sheetViews>
  <sheetFormatPr defaultColWidth="9" defaultRowHeight="16"/>
  <cols>
    <col min="1" max="1" width="20" style="92" customWidth="1"/>
    <col min="2" max="2" width="11.58203125" style="94" customWidth="1"/>
    <col min="3" max="5" width="10.6640625" style="94" customWidth="1"/>
    <col min="6" max="6" width="12.4140625" style="94" customWidth="1"/>
    <col min="7" max="9" width="10.6640625" style="94" customWidth="1"/>
    <col min="10" max="10" width="18.58203125" style="94" customWidth="1"/>
    <col min="11" max="11" width="10.6640625" style="94" customWidth="1"/>
    <col min="12" max="12" width="5.08203125" style="92" customWidth="1"/>
    <col min="13" max="13" width="6.9140625" style="92" customWidth="1"/>
    <col min="14" max="15" width="9.4140625" style="92" customWidth="1"/>
    <col min="16" max="16" width="2.4140625" style="92" customWidth="1"/>
    <col min="17" max="17" width="12.4140625" style="92" customWidth="1"/>
    <col min="18" max="18" width="5.6640625" style="92" customWidth="1"/>
    <col min="19" max="19" width="12.4140625" style="92" customWidth="1"/>
    <col min="20" max="16384" width="9" style="92"/>
  </cols>
  <sheetData>
    <row r="1" spans="1:13" ht="46.25" customHeight="1">
      <c r="A1" s="289" t="s">
        <v>289</v>
      </c>
      <c r="B1" s="289"/>
      <c r="C1" s="289"/>
      <c r="D1" s="289"/>
      <c r="E1" s="289"/>
      <c r="F1" s="289"/>
      <c r="G1" s="289"/>
      <c r="H1" s="289"/>
      <c r="I1" s="289"/>
      <c r="J1" s="289"/>
      <c r="K1" s="128"/>
    </row>
    <row r="2" spans="1:13" ht="29" customHeight="1">
      <c r="A2" s="269" t="s">
        <v>229</v>
      </c>
      <c r="B2" s="269"/>
      <c r="C2" s="269"/>
      <c r="D2" s="269"/>
      <c r="E2" s="269"/>
      <c r="F2" s="214" t="s">
        <v>150</v>
      </c>
      <c r="G2" s="285"/>
      <c r="H2" s="286"/>
      <c r="I2" s="286"/>
      <c r="J2" s="286"/>
      <c r="K2" s="93"/>
    </row>
    <row r="3" spans="1:13" ht="29" customHeight="1" thickBot="1">
      <c r="A3" s="281" t="str">
        <f>J5&amp;"（団体戦・個人戦)基本情報　入力フォーム ＊姓と名の間に１マス全角スペースを入れてください"</f>
        <v>（団体戦・個人戦)基本情報　入力フォーム ＊姓と名の間に１マス全角スペースを入れてください</v>
      </c>
      <c r="B3" s="282"/>
      <c r="C3" s="282"/>
      <c r="D3" s="282"/>
      <c r="E3" s="282"/>
      <c r="F3" s="282"/>
      <c r="G3" s="282"/>
      <c r="H3" s="282"/>
      <c r="I3" s="282"/>
      <c r="J3" s="282"/>
    </row>
    <row r="4" spans="1:13" ht="29" customHeight="1">
      <c r="A4" s="290" t="s">
        <v>222</v>
      </c>
      <c r="B4" s="237" t="s">
        <v>230</v>
      </c>
      <c r="C4" s="238"/>
      <c r="D4" s="238" t="s">
        <v>291</v>
      </c>
      <c r="E4" s="238"/>
      <c r="F4" s="238" t="s">
        <v>231</v>
      </c>
      <c r="G4" s="238"/>
      <c r="H4" s="287" t="s">
        <v>232</v>
      </c>
      <c r="I4" s="288"/>
      <c r="J4" s="98" t="s">
        <v>233</v>
      </c>
    </row>
    <row r="5" spans="1:13" ht="29" customHeight="1" thickBot="1">
      <c r="A5" s="290"/>
      <c r="B5" s="236"/>
      <c r="C5" s="231"/>
      <c r="D5" s="231"/>
      <c r="E5" s="231"/>
      <c r="F5" s="231"/>
      <c r="G5" s="231"/>
      <c r="H5" s="270"/>
      <c r="I5" s="278"/>
      <c r="J5" s="147"/>
    </row>
    <row r="6" spans="1:13" ht="31.25" customHeight="1">
      <c r="A6" s="290"/>
      <c r="B6" s="237" t="s">
        <v>137</v>
      </c>
      <c r="C6" s="238"/>
      <c r="D6" s="238"/>
      <c r="E6" s="238"/>
      <c r="F6" s="238" t="s">
        <v>287</v>
      </c>
      <c r="G6" s="238"/>
      <c r="H6" s="238"/>
      <c r="I6" s="283" t="s">
        <v>288</v>
      </c>
      <c r="J6" s="284"/>
      <c r="M6" s="99"/>
    </row>
    <row r="7" spans="1:13" ht="24.65" customHeight="1" thickBot="1">
      <c r="A7" s="290"/>
      <c r="B7" s="236"/>
      <c r="C7" s="231"/>
      <c r="D7" s="231"/>
      <c r="E7" s="231"/>
      <c r="F7" s="231"/>
      <c r="G7" s="231"/>
      <c r="H7" s="231"/>
      <c r="I7" s="231"/>
      <c r="J7" s="232"/>
    </row>
    <row r="8" spans="1:13" ht="14" customHeight="1">
      <c r="A8" s="290"/>
      <c r="B8" s="233" t="s">
        <v>34</v>
      </c>
      <c r="C8" s="234"/>
      <c r="D8" s="234"/>
      <c r="E8" s="234"/>
      <c r="F8" s="234"/>
      <c r="G8" s="234"/>
      <c r="H8" s="235"/>
      <c r="I8" s="279" t="s">
        <v>35</v>
      </c>
      <c r="J8" s="280"/>
    </row>
    <row r="9" spans="1:13" ht="30.65" customHeight="1">
      <c r="A9" s="290"/>
      <c r="B9" s="100" t="s">
        <v>234</v>
      </c>
      <c r="C9" s="272" t="s">
        <v>235</v>
      </c>
      <c r="D9" s="272"/>
      <c r="E9" s="272"/>
      <c r="F9" s="274" t="s">
        <v>236</v>
      </c>
      <c r="G9" s="275"/>
      <c r="H9" s="276"/>
      <c r="I9" s="272" t="s">
        <v>237</v>
      </c>
      <c r="J9" s="273"/>
    </row>
    <row r="10" spans="1:13" ht="24.65" customHeight="1" thickBot="1">
      <c r="A10" s="290"/>
      <c r="B10" s="148"/>
      <c r="C10" s="231"/>
      <c r="D10" s="231"/>
      <c r="E10" s="231"/>
      <c r="F10" s="270"/>
      <c r="G10" s="277"/>
      <c r="H10" s="278"/>
      <c r="I10" s="270"/>
      <c r="J10" s="271"/>
    </row>
    <row r="11" spans="1:13" ht="31.25" customHeight="1" thickBot="1">
      <c r="A11" s="290"/>
      <c r="B11" s="243" t="s">
        <v>238</v>
      </c>
      <c r="C11" s="244"/>
      <c r="D11" s="245"/>
      <c r="E11" s="102" t="s">
        <v>138</v>
      </c>
      <c r="F11" s="83"/>
      <c r="G11" s="103" t="s">
        <v>15</v>
      </c>
      <c r="H11" s="83"/>
      <c r="I11" s="104" t="s">
        <v>139</v>
      </c>
      <c r="J11" s="84"/>
    </row>
    <row r="12" spans="1:13" ht="31.25" customHeight="1" thickBot="1">
      <c r="A12" s="290"/>
      <c r="B12" s="246"/>
      <c r="C12" s="247"/>
      <c r="D12" s="248"/>
      <c r="E12" s="261" t="s">
        <v>166</v>
      </c>
      <c r="F12" s="262"/>
      <c r="G12" s="262"/>
      <c r="H12" s="241"/>
      <c r="I12" s="241"/>
      <c r="J12" s="242"/>
    </row>
    <row r="13" spans="1:13" ht="24.65" customHeight="1" thickBot="1">
      <c r="A13" s="290"/>
      <c r="B13" s="249"/>
      <c r="C13" s="250"/>
      <c r="D13" s="251"/>
      <c r="E13" s="209" t="s">
        <v>160</v>
      </c>
      <c r="F13" s="240"/>
      <c r="G13" s="241"/>
      <c r="H13" s="210" t="s">
        <v>161</v>
      </c>
      <c r="I13" s="240"/>
      <c r="J13" s="242"/>
    </row>
    <row r="14" spans="1:13" ht="32" customHeight="1" thickBot="1">
      <c r="A14" s="290"/>
      <c r="B14" s="252" t="s">
        <v>239</v>
      </c>
      <c r="C14" s="253"/>
      <c r="D14" s="254"/>
      <c r="E14" s="102" t="s">
        <v>138</v>
      </c>
      <c r="F14" s="83"/>
      <c r="G14" s="103" t="s">
        <v>15</v>
      </c>
      <c r="H14" s="83"/>
      <c r="I14" s="104" t="s">
        <v>139</v>
      </c>
      <c r="J14" s="84"/>
      <c r="K14" s="92"/>
    </row>
    <row r="15" spans="1:13" ht="32" customHeight="1" thickBot="1">
      <c r="A15" s="290"/>
      <c r="B15" s="255"/>
      <c r="C15" s="256"/>
      <c r="D15" s="257"/>
      <c r="E15" s="261" t="s">
        <v>166</v>
      </c>
      <c r="F15" s="262"/>
      <c r="G15" s="262"/>
      <c r="H15" s="241"/>
      <c r="I15" s="241"/>
      <c r="J15" s="242"/>
      <c r="K15" s="92"/>
    </row>
    <row r="16" spans="1:13" ht="24" customHeight="1" thickBot="1">
      <c r="A16" s="290"/>
      <c r="B16" s="258"/>
      <c r="C16" s="259"/>
      <c r="D16" s="260"/>
      <c r="E16" s="211" t="s">
        <v>160</v>
      </c>
      <c r="F16" s="291"/>
      <c r="G16" s="292"/>
      <c r="H16" s="212" t="s">
        <v>161</v>
      </c>
      <c r="I16" s="291"/>
      <c r="J16" s="293"/>
      <c r="K16" s="92"/>
    </row>
    <row r="17" spans="1:11" ht="29.4" customHeight="1">
      <c r="A17" s="290"/>
      <c r="B17" s="243" t="s">
        <v>140</v>
      </c>
      <c r="C17" s="294"/>
      <c r="D17" s="294"/>
      <c r="E17" s="96" t="s">
        <v>138</v>
      </c>
      <c r="F17" s="85"/>
      <c r="G17" s="105" t="s">
        <v>15</v>
      </c>
      <c r="H17" s="85"/>
      <c r="I17" s="106" t="s">
        <v>139</v>
      </c>
      <c r="J17" s="86"/>
      <c r="K17" s="92"/>
    </row>
    <row r="18" spans="1:11" ht="29.4" customHeight="1">
      <c r="A18" s="290"/>
      <c r="B18" s="295"/>
      <c r="C18" s="296"/>
      <c r="D18" s="296"/>
      <c r="E18" s="100" t="s">
        <v>215</v>
      </c>
      <c r="F18" s="87"/>
      <c r="G18" s="101" t="s">
        <v>240</v>
      </c>
      <c r="H18" s="88"/>
      <c r="I18" s="213" t="s">
        <v>216</v>
      </c>
      <c r="J18" s="203"/>
      <c r="K18" s="92"/>
    </row>
    <row r="19" spans="1:11" ht="29.4" customHeight="1" thickBot="1">
      <c r="A19" s="290"/>
      <c r="B19" s="295"/>
      <c r="C19" s="296"/>
      <c r="D19" s="296"/>
      <c r="E19" s="297" t="s">
        <v>217</v>
      </c>
      <c r="F19" s="298"/>
      <c r="G19" s="299"/>
      <c r="H19" s="299"/>
      <c r="I19" s="299"/>
      <c r="J19" s="300"/>
      <c r="K19" s="92"/>
    </row>
    <row r="20" spans="1:11" ht="29.4" customHeight="1">
      <c r="A20" s="290"/>
      <c r="B20" s="224" t="s">
        <v>141</v>
      </c>
      <c r="C20" s="225"/>
      <c r="D20" s="225"/>
      <c r="E20" s="97" t="s">
        <v>138</v>
      </c>
      <c r="F20" s="85"/>
      <c r="G20" s="105" t="s">
        <v>15</v>
      </c>
      <c r="H20" s="85"/>
      <c r="I20" s="106" t="s">
        <v>139</v>
      </c>
      <c r="J20" s="86"/>
      <c r="K20" s="92"/>
    </row>
    <row r="21" spans="1:11" ht="29.4" customHeight="1">
      <c r="A21" s="95"/>
      <c r="B21" s="226"/>
      <c r="C21" s="227"/>
      <c r="D21" s="227"/>
      <c r="E21" s="101" t="s">
        <v>215</v>
      </c>
      <c r="F21" s="87"/>
      <c r="G21" s="101" t="s">
        <v>240</v>
      </c>
      <c r="H21" s="88"/>
      <c r="I21" s="213" t="s">
        <v>216</v>
      </c>
      <c r="J21" s="203"/>
      <c r="K21" s="92"/>
    </row>
    <row r="22" spans="1:11" ht="29.4" customHeight="1" thickBot="1">
      <c r="A22" s="95"/>
      <c r="B22" s="228"/>
      <c r="C22" s="229"/>
      <c r="D22" s="229"/>
      <c r="E22" s="230" t="s">
        <v>217</v>
      </c>
      <c r="F22" s="230"/>
      <c r="G22" s="231"/>
      <c r="H22" s="231"/>
      <c r="I22" s="231"/>
      <c r="J22" s="232"/>
      <c r="K22" s="92"/>
    </row>
    <row r="23" spans="1:11" ht="9.65" customHeight="1" thickBot="1">
      <c r="A23" s="95"/>
      <c r="B23" s="107"/>
      <c r="C23" s="107"/>
      <c r="D23" s="107"/>
      <c r="E23" s="107"/>
      <c r="F23" s="107"/>
      <c r="G23" s="107"/>
      <c r="H23" s="107"/>
      <c r="I23" s="107"/>
      <c r="J23" s="107"/>
      <c r="K23" s="200"/>
    </row>
    <row r="24" spans="1:11" ht="24" customHeight="1" thickBot="1">
      <c r="A24" s="95" t="s">
        <v>180</v>
      </c>
      <c r="B24" s="239" t="s">
        <v>181</v>
      </c>
      <c r="C24" s="221"/>
      <c r="D24" s="221"/>
      <c r="E24" s="240"/>
      <c r="F24" s="241"/>
      <c r="G24" s="241"/>
      <c r="H24" s="241"/>
      <c r="I24" s="241"/>
      <c r="J24" s="242"/>
      <c r="K24" s="200"/>
    </row>
    <row r="25" spans="1:11" ht="8.4" customHeight="1" thickBot="1">
      <c r="A25" s="95"/>
      <c r="B25" s="108"/>
      <c r="C25" s="108"/>
      <c r="D25" s="108"/>
      <c r="K25" s="200"/>
    </row>
    <row r="26" spans="1:11" ht="53" customHeight="1" thickBot="1">
      <c r="A26" s="95" t="s">
        <v>186</v>
      </c>
      <c r="B26" s="218" t="s">
        <v>187</v>
      </c>
      <c r="C26" s="219"/>
      <c r="D26" s="219"/>
      <c r="E26" s="83"/>
      <c r="F26" s="220" t="s">
        <v>190</v>
      </c>
      <c r="G26" s="221"/>
      <c r="H26" s="222"/>
      <c r="I26" s="220"/>
      <c r="J26" s="223"/>
      <c r="K26" s="92"/>
    </row>
    <row r="27" spans="1:11" ht="2.4" customHeight="1">
      <c r="B27" s="92"/>
      <c r="C27" s="92"/>
      <c r="D27" s="92"/>
      <c r="E27" s="92"/>
      <c r="F27" s="92"/>
      <c r="G27" s="92"/>
      <c r="H27" s="92"/>
      <c r="I27" s="92"/>
      <c r="J27" s="92"/>
      <c r="K27" s="92"/>
    </row>
    <row r="28" spans="1:11" ht="26.5" thickBot="1">
      <c r="A28" s="268" t="str">
        <f>J5&amp;"団体戦入力フォーム ＊姓と名の間に１マス全角スペースを入れてください"</f>
        <v>団体戦入力フォーム ＊姓と名の間に１マス全角スペースを入れてください</v>
      </c>
      <c r="B28" s="268"/>
      <c r="C28" s="268"/>
      <c r="D28" s="268"/>
      <c r="E28" s="268"/>
      <c r="F28" s="268"/>
      <c r="G28" s="268"/>
      <c r="H28" s="268"/>
      <c r="I28" s="268"/>
      <c r="J28" s="268"/>
      <c r="K28" s="92"/>
    </row>
    <row r="29" spans="1:11" ht="24">
      <c r="A29" s="109"/>
      <c r="B29" s="110" t="s">
        <v>2</v>
      </c>
      <c r="C29" s="105" t="s">
        <v>3</v>
      </c>
      <c r="D29" s="105" t="s">
        <v>4</v>
      </c>
      <c r="E29" s="105" t="s">
        <v>5</v>
      </c>
      <c r="F29" s="105" t="s">
        <v>6</v>
      </c>
      <c r="G29" s="105" t="s">
        <v>7</v>
      </c>
      <c r="H29" s="105" t="s">
        <v>8</v>
      </c>
      <c r="I29" s="105" t="s">
        <v>9</v>
      </c>
      <c r="J29" s="111" t="s">
        <v>0</v>
      </c>
    </row>
    <row r="30" spans="1:11">
      <c r="A30" s="112" t="s">
        <v>14</v>
      </c>
      <c r="B30" s="89"/>
      <c r="C30" s="87"/>
      <c r="D30" s="87"/>
      <c r="E30" s="87"/>
      <c r="F30" s="87"/>
      <c r="G30" s="87"/>
      <c r="H30" s="87"/>
      <c r="I30" s="154">
        <f>F14</f>
        <v>0</v>
      </c>
      <c r="J30" s="199">
        <f>F17</f>
        <v>0</v>
      </c>
    </row>
    <row r="31" spans="1:11">
      <c r="A31" s="112" t="s">
        <v>15</v>
      </c>
      <c r="B31" s="89"/>
      <c r="C31" s="87"/>
      <c r="D31" s="87"/>
      <c r="E31" s="87"/>
      <c r="F31" s="87"/>
      <c r="G31" s="87"/>
      <c r="H31" s="87"/>
      <c r="I31" s="154">
        <f>H14</f>
        <v>0</v>
      </c>
      <c r="J31" s="199">
        <f>H17</f>
        <v>0</v>
      </c>
    </row>
    <row r="32" spans="1:11">
      <c r="A32" s="112" t="s">
        <v>13</v>
      </c>
      <c r="B32" s="89"/>
      <c r="C32" s="87"/>
      <c r="D32" s="87"/>
      <c r="E32" s="87"/>
      <c r="F32" s="87"/>
      <c r="G32" s="87"/>
      <c r="H32" s="87"/>
      <c r="I32" s="201"/>
      <c r="J32" s="202"/>
    </row>
    <row r="33" spans="1:16" ht="44" thickBot="1">
      <c r="A33" s="113" t="s">
        <v>243</v>
      </c>
      <c r="B33" s="148"/>
      <c r="C33" s="146"/>
      <c r="D33" s="146"/>
      <c r="E33" s="146"/>
      <c r="F33" s="146"/>
      <c r="G33" s="146"/>
      <c r="H33" s="146"/>
      <c r="I33" s="215">
        <f>J14</f>
        <v>0</v>
      </c>
      <c r="J33" s="216">
        <f>J17</f>
        <v>0</v>
      </c>
    </row>
    <row r="34" spans="1:16" ht="14.5">
      <c r="A34" s="114"/>
      <c r="B34" s="114"/>
      <c r="C34" s="114"/>
      <c r="D34" s="114"/>
      <c r="E34" s="114"/>
      <c r="F34" s="114"/>
      <c r="G34" s="114"/>
      <c r="H34" s="114"/>
      <c r="I34" s="114"/>
      <c r="J34" s="114"/>
      <c r="K34" s="114"/>
      <c r="L34" s="114"/>
      <c r="M34" s="114"/>
    </row>
    <row r="35" spans="1:16" ht="26.5" thickBot="1">
      <c r="A35" s="268" t="str">
        <f>J5&amp;"個人戦入力フォーム ＊姓と名の間に１マス全角スペースを入れてください"</f>
        <v>個人戦入力フォーム ＊姓と名の間に１マス全角スペースを入れてください</v>
      </c>
      <c r="B35" s="268"/>
      <c r="C35" s="268"/>
      <c r="D35" s="268"/>
      <c r="E35" s="268"/>
      <c r="F35" s="268"/>
      <c r="G35" s="268"/>
      <c r="H35" s="268"/>
      <c r="I35" s="268"/>
      <c r="J35" s="268"/>
      <c r="K35" s="114"/>
      <c r="L35" s="114"/>
      <c r="M35" s="114"/>
    </row>
    <row r="36" spans="1:16" ht="24" thickBot="1">
      <c r="A36" s="114"/>
      <c r="B36" s="263" t="str">
        <f>J5&amp;"シングルス"</f>
        <v>シングルス</v>
      </c>
      <c r="C36" s="264"/>
      <c r="D36" s="264"/>
      <c r="E36" s="265"/>
      <c r="J36" s="114"/>
      <c r="K36" s="114"/>
      <c r="L36" s="114"/>
      <c r="M36" s="114"/>
    </row>
    <row r="37" spans="1:16" ht="18.5">
      <c r="A37" s="115" t="s">
        <v>1</v>
      </c>
      <c r="B37" s="116">
        <v>1</v>
      </c>
      <c r="C37" s="117">
        <v>2</v>
      </c>
      <c r="D37" s="117">
        <v>3</v>
      </c>
      <c r="E37" s="118">
        <v>4</v>
      </c>
      <c r="J37" s="114"/>
    </row>
    <row r="38" spans="1:16" ht="15" customHeight="1">
      <c r="A38" s="112" t="s">
        <v>14</v>
      </c>
      <c r="B38" s="89"/>
      <c r="C38" s="87"/>
      <c r="D38" s="87"/>
      <c r="E38" s="90"/>
      <c r="J38" s="114"/>
    </row>
    <row r="39" spans="1:16" ht="15" customHeight="1">
      <c r="A39" s="112" t="s">
        <v>15</v>
      </c>
      <c r="B39" s="89"/>
      <c r="C39" s="87"/>
      <c r="D39" s="87"/>
      <c r="E39" s="90"/>
      <c r="J39" s="114"/>
    </row>
    <row r="40" spans="1:16">
      <c r="A40" s="112" t="s">
        <v>13</v>
      </c>
      <c r="B40" s="89"/>
      <c r="C40" s="87"/>
      <c r="D40" s="87"/>
      <c r="E40" s="90"/>
      <c r="J40" s="114"/>
    </row>
    <row r="41" spans="1:16" ht="43.5">
      <c r="A41" s="119" t="s">
        <v>243</v>
      </c>
      <c r="B41" s="89"/>
      <c r="C41" s="87"/>
      <c r="D41" s="87"/>
      <c r="E41" s="90"/>
      <c r="J41" s="114"/>
    </row>
    <row r="42" spans="1:16" ht="16.5" thickBot="1">
      <c r="A42" s="113" t="s">
        <v>147</v>
      </c>
      <c r="B42" s="148"/>
      <c r="C42" s="146"/>
      <c r="D42" s="146"/>
      <c r="E42" s="147"/>
      <c r="J42" s="114"/>
    </row>
    <row r="43" spans="1:16" ht="15" thickBot="1">
      <c r="A43" s="114"/>
      <c r="B43" s="114"/>
      <c r="C43" s="114"/>
      <c r="D43" s="114"/>
      <c r="E43" s="114"/>
      <c r="F43" s="114"/>
      <c r="G43" s="114"/>
      <c r="H43" s="114"/>
      <c r="I43" s="114"/>
      <c r="J43" s="114"/>
      <c r="K43" s="114"/>
      <c r="L43" s="114"/>
      <c r="M43" s="114"/>
      <c r="N43" s="114"/>
      <c r="O43" s="114"/>
      <c r="P43" s="114"/>
    </row>
    <row r="44" spans="1:16" ht="24" thickBot="1">
      <c r="A44" s="114"/>
      <c r="B44" s="263" t="str">
        <f>J5&amp;"ダブルス"</f>
        <v>ダブルス</v>
      </c>
      <c r="C44" s="264"/>
      <c r="D44" s="264"/>
      <c r="E44" s="264"/>
      <c r="F44" s="264"/>
      <c r="G44" s="264"/>
      <c r="H44" s="264"/>
      <c r="I44" s="265"/>
    </row>
    <row r="45" spans="1:16" ht="18.5">
      <c r="A45" s="120" t="s">
        <v>1</v>
      </c>
      <c r="B45" s="266">
        <v>1</v>
      </c>
      <c r="C45" s="267"/>
      <c r="D45" s="266">
        <v>2</v>
      </c>
      <c r="E45" s="267"/>
      <c r="F45" s="266">
        <v>3</v>
      </c>
      <c r="G45" s="267"/>
      <c r="H45" s="266">
        <v>4</v>
      </c>
      <c r="I45" s="267"/>
    </row>
    <row r="46" spans="1:16">
      <c r="A46" s="121"/>
      <c r="B46" s="122" t="s">
        <v>36</v>
      </c>
      <c r="C46" s="123" t="s">
        <v>37</v>
      </c>
      <c r="D46" s="122" t="s">
        <v>36</v>
      </c>
      <c r="E46" s="123" t="s">
        <v>37</v>
      </c>
      <c r="F46" s="122" t="s">
        <v>36</v>
      </c>
      <c r="G46" s="123" t="s">
        <v>37</v>
      </c>
      <c r="H46" s="122" t="s">
        <v>36</v>
      </c>
      <c r="I46" s="123" t="s">
        <v>37</v>
      </c>
    </row>
    <row r="47" spans="1:16">
      <c r="A47" s="121" t="s">
        <v>14</v>
      </c>
      <c r="B47" s="89"/>
      <c r="C47" s="90"/>
      <c r="D47" s="89"/>
      <c r="E47" s="90"/>
      <c r="F47" s="89"/>
      <c r="G47" s="90"/>
      <c r="H47" s="89"/>
      <c r="I47" s="91"/>
    </row>
    <row r="48" spans="1:16">
      <c r="A48" s="121" t="s">
        <v>15</v>
      </c>
      <c r="B48" s="89"/>
      <c r="C48" s="90"/>
      <c r="D48" s="89"/>
      <c r="E48" s="90"/>
      <c r="F48" s="89"/>
      <c r="G48" s="90"/>
      <c r="H48" s="89"/>
      <c r="I48" s="91"/>
    </row>
    <row r="49" spans="1:10">
      <c r="A49" s="121" t="s">
        <v>13</v>
      </c>
      <c r="B49" s="89"/>
      <c r="C49" s="90"/>
      <c r="D49" s="89"/>
      <c r="E49" s="90"/>
      <c r="F49" s="89"/>
      <c r="G49" s="90"/>
      <c r="H49" s="89"/>
      <c r="I49" s="91"/>
    </row>
    <row r="50" spans="1:10" ht="43.5">
      <c r="A50" s="119" t="s">
        <v>243</v>
      </c>
      <c r="B50" s="89"/>
      <c r="C50" s="90"/>
      <c r="D50" s="89"/>
      <c r="E50" s="90"/>
      <c r="F50" s="89"/>
      <c r="G50" s="90"/>
      <c r="H50" s="89"/>
      <c r="I50" s="91"/>
    </row>
    <row r="51" spans="1:10" ht="27" customHeight="1" thickBot="1">
      <c r="A51" s="124" t="s">
        <v>147</v>
      </c>
      <c r="B51" s="236"/>
      <c r="C51" s="232"/>
      <c r="D51" s="236"/>
      <c r="E51" s="232"/>
      <c r="F51" s="236"/>
      <c r="G51" s="232"/>
      <c r="H51" s="236"/>
      <c r="I51" s="232"/>
    </row>
    <row r="53" spans="1:10" hidden="1">
      <c r="B53" s="94" t="s">
        <v>82</v>
      </c>
      <c r="C53" s="94">
        <v>1</v>
      </c>
      <c r="D53" s="94" t="s">
        <v>82</v>
      </c>
      <c r="E53" s="94" t="s">
        <v>82</v>
      </c>
      <c r="F53" s="125" t="s">
        <v>165</v>
      </c>
      <c r="G53" s="125"/>
      <c r="H53" s="94" t="s">
        <v>10</v>
      </c>
      <c r="I53" s="94">
        <f>B38</f>
        <v>0</v>
      </c>
      <c r="J53" s="94" t="str">
        <f>B47&amp;"・"&amp;C47</f>
        <v>・</v>
      </c>
    </row>
    <row r="54" spans="1:10" hidden="1">
      <c r="B54" s="94" t="s">
        <v>83</v>
      </c>
      <c r="C54" s="94">
        <v>2</v>
      </c>
      <c r="D54" s="94" t="s">
        <v>91</v>
      </c>
      <c r="E54" s="94" t="s">
        <v>83</v>
      </c>
      <c r="F54" s="92" t="s">
        <v>30</v>
      </c>
      <c r="H54" s="94" t="s">
        <v>12</v>
      </c>
      <c r="I54" s="94">
        <f>C38</f>
        <v>0</v>
      </c>
      <c r="J54" s="94" t="str">
        <f>D47&amp;"・"&amp;E47</f>
        <v>・</v>
      </c>
    </row>
    <row r="55" spans="1:10" hidden="1">
      <c r="B55" s="94" t="s">
        <v>84</v>
      </c>
      <c r="C55" s="94">
        <v>3</v>
      </c>
      <c r="D55" s="94" t="s">
        <v>92</v>
      </c>
      <c r="E55" s="94" t="s">
        <v>83</v>
      </c>
      <c r="F55" s="92" t="s">
        <v>24</v>
      </c>
      <c r="H55" s="94" t="s">
        <v>11</v>
      </c>
      <c r="I55" s="94">
        <f>D38</f>
        <v>0</v>
      </c>
      <c r="J55" s="94" t="str">
        <f>F47&amp;"・"&amp;G47</f>
        <v>・</v>
      </c>
    </row>
    <row r="56" spans="1:10" hidden="1">
      <c r="B56" s="94" t="s">
        <v>85</v>
      </c>
      <c r="C56" s="94">
        <v>4</v>
      </c>
      <c r="D56" s="94" t="s">
        <v>93</v>
      </c>
      <c r="E56" s="94" t="s">
        <v>83</v>
      </c>
      <c r="F56" s="92" t="s">
        <v>25</v>
      </c>
      <c r="I56" s="94">
        <f>E38</f>
        <v>0</v>
      </c>
      <c r="J56" s="94" t="str">
        <f>H47&amp;"・"&amp;I47</f>
        <v>・</v>
      </c>
    </row>
    <row r="57" spans="1:10" hidden="1">
      <c r="B57" s="94" t="s">
        <v>86</v>
      </c>
      <c r="C57" s="94">
        <v>5</v>
      </c>
      <c r="D57" s="94" t="s">
        <v>94</v>
      </c>
      <c r="E57" s="94" t="s">
        <v>83</v>
      </c>
      <c r="F57" s="92" t="s">
        <v>26</v>
      </c>
      <c r="H57" s="94" t="s">
        <v>188</v>
      </c>
    </row>
    <row r="58" spans="1:10" hidden="1">
      <c r="B58" s="94" t="s">
        <v>87</v>
      </c>
      <c r="C58" s="94">
        <v>6</v>
      </c>
      <c r="D58" s="94" t="s">
        <v>95</v>
      </c>
      <c r="E58" s="94" t="s">
        <v>83</v>
      </c>
      <c r="F58" s="92" t="s">
        <v>163</v>
      </c>
      <c r="H58" s="94" t="s">
        <v>189</v>
      </c>
    </row>
    <row r="59" spans="1:10" hidden="1">
      <c r="B59" s="94" t="s">
        <v>88</v>
      </c>
      <c r="C59" s="94" t="s">
        <v>148</v>
      </c>
      <c r="D59" s="94" t="s">
        <v>96</v>
      </c>
      <c r="E59" s="94" t="s">
        <v>83</v>
      </c>
      <c r="F59" s="92" t="s">
        <v>164</v>
      </c>
    </row>
    <row r="60" spans="1:10" hidden="1">
      <c r="B60" s="94" t="s">
        <v>89</v>
      </c>
      <c r="C60" s="94" t="s">
        <v>149</v>
      </c>
      <c r="D60" s="94" t="s">
        <v>97</v>
      </c>
      <c r="E60" s="94" t="s">
        <v>84</v>
      </c>
      <c r="F60" s="92" t="s">
        <v>31</v>
      </c>
      <c r="H60" s="94" t="s">
        <v>213</v>
      </c>
    </row>
    <row r="61" spans="1:10" hidden="1">
      <c r="B61" s="94" t="s">
        <v>90</v>
      </c>
      <c r="D61" s="94" t="s">
        <v>98</v>
      </c>
      <c r="E61" s="94" t="s">
        <v>84</v>
      </c>
      <c r="F61" s="92" t="s">
        <v>27</v>
      </c>
      <c r="H61" s="94" t="s">
        <v>214</v>
      </c>
    </row>
    <row r="62" spans="1:10" hidden="1">
      <c r="D62" s="94" t="s">
        <v>99</v>
      </c>
      <c r="E62" s="94" t="s">
        <v>84</v>
      </c>
      <c r="F62" s="92" t="s">
        <v>28</v>
      </c>
      <c r="G62" s="125"/>
    </row>
    <row r="63" spans="1:10" hidden="1">
      <c r="D63" s="94" t="s">
        <v>100</v>
      </c>
      <c r="E63" s="94" t="s">
        <v>84</v>
      </c>
      <c r="F63" s="92" t="s">
        <v>29</v>
      </c>
    </row>
    <row r="64" spans="1:10" hidden="1">
      <c r="D64" s="94" t="s">
        <v>101</v>
      </c>
      <c r="E64" s="94" t="s">
        <v>84</v>
      </c>
      <c r="F64" s="125" t="s">
        <v>142</v>
      </c>
    </row>
    <row r="65" spans="4:7" hidden="1">
      <c r="D65" s="94" t="s">
        <v>102</v>
      </c>
      <c r="E65" s="94" t="s">
        <v>84</v>
      </c>
      <c r="F65" s="92" t="s">
        <v>30</v>
      </c>
    </row>
    <row r="66" spans="4:7" hidden="1">
      <c r="D66" s="94" t="s">
        <v>103</v>
      </c>
      <c r="E66" s="94" t="s">
        <v>84</v>
      </c>
      <c r="F66" s="92" t="s">
        <v>24</v>
      </c>
    </row>
    <row r="67" spans="4:7" hidden="1">
      <c r="D67" s="94" t="s">
        <v>104</v>
      </c>
      <c r="E67" s="94" t="s">
        <v>84</v>
      </c>
      <c r="F67" s="92" t="s">
        <v>25</v>
      </c>
    </row>
    <row r="68" spans="4:7" hidden="1">
      <c r="D68" s="94" t="s">
        <v>105</v>
      </c>
      <c r="E68" s="94" t="s">
        <v>85</v>
      </c>
      <c r="F68" s="92" t="s">
        <v>26</v>
      </c>
    </row>
    <row r="69" spans="4:7" hidden="1">
      <c r="D69" s="94" t="s">
        <v>106</v>
      </c>
      <c r="E69" s="94" t="s">
        <v>85</v>
      </c>
      <c r="F69" s="92" t="s">
        <v>163</v>
      </c>
    </row>
    <row r="70" spans="4:7" hidden="1">
      <c r="D70" s="94" t="s">
        <v>107</v>
      </c>
      <c r="E70" s="94" t="s">
        <v>85</v>
      </c>
      <c r="F70" s="92" t="s">
        <v>162</v>
      </c>
    </row>
    <row r="71" spans="4:7" hidden="1">
      <c r="D71" s="94" t="s">
        <v>108</v>
      </c>
      <c r="E71" s="94" t="s">
        <v>85</v>
      </c>
      <c r="F71" s="92" t="s">
        <v>31</v>
      </c>
    </row>
    <row r="72" spans="4:7" hidden="1">
      <c r="D72" s="94" t="s">
        <v>109</v>
      </c>
      <c r="E72" s="94" t="s">
        <v>85</v>
      </c>
      <c r="F72" s="92" t="s">
        <v>27</v>
      </c>
    </row>
    <row r="73" spans="4:7" hidden="1">
      <c r="D73" s="94" t="s">
        <v>110</v>
      </c>
      <c r="E73" s="94" t="s">
        <v>86</v>
      </c>
      <c r="F73" s="92" t="s">
        <v>28</v>
      </c>
    </row>
    <row r="74" spans="4:7" hidden="1">
      <c r="D74" s="94" t="s">
        <v>111</v>
      </c>
      <c r="E74" s="94" t="s">
        <v>86</v>
      </c>
      <c r="F74" s="92" t="s">
        <v>29</v>
      </c>
      <c r="G74" s="125"/>
    </row>
    <row r="75" spans="4:7" ht="40" hidden="1">
      <c r="D75" s="94" t="s">
        <v>112</v>
      </c>
      <c r="E75" s="94" t="s">
        <v>86</v>
      </c>
      <c r="F75" s="126" t="s">
        <v>241</v>
      </c>
    </row>
    <row r="76" spans="4:7" hidden="1">
      <c r="D76" s="94" t="s">
        <v>113</v>
      </c>
      <c r="E76" s="94" t="s">
        <v>86</v>
      </c>
      <c r="F76" s="92" t="s">
        <v>32</v>
      </c>
    </row>
    <row r="77" spans="4:7" hidden="1">
      <c r="D77" s="94" t="s">
        <v>114</v>
      </c>
      <c r="E77" s="94" t="s">
        <v>87</v>
      </c>
      <c r="F77" s="92" t="s">
        <v>16</v>
      </c>
    </row>
    <row r="78" spans="4:7" ht="15.65" hidden="1" customHeight="1">
      <c r="D78" s="94" t="s">
        <v>115</v>
      </c>
      <c r="E78" s="94" t="s">
        <v>87</v>
      </c>
      <c r="F78" s="92" t="s">
        <v>17</v>
      </c>
    </row>
    <row r="79" spans="4:7" hidden="1">
      <c r="D79" s="94" t="s">
        <v>116</v>
      </c>
      <c r="E79" s="94" t="s">
        <v>87</v>
      </c>
      <c r="F79" s="92" t="s">
        <v>18</v>
      </c>
    </row>
    <row r="80" spans="4:7" hidden="1">
      <c r="D80" s="94" t="s">
        <v>117</v>
      </c>
      <c r="E80" s="94" t="s">
        <v>87</v>
      </c>
      <c r="F80" s="92" t="s">
        <v>19</v>
      </c>
    </row>
    <row r="81" spans="4:6" hidden="1">
      <c r="D81" s="94" t="s">
        <v>118</v>
      </c>
      <c r="E81" s="94" t="s">
        <v>87</v>
      </c>
      <c r="F81" s="92" t="s">
        <v>20</v>
      </c>
    </row>
    <row r="82" spans="4:6" hidden="1">
      <c r="D82" s="94" t="s">
        <v>119</v>
      </c>
      <c r="E82" s="94" t="s">
        <v>87</v>
      </c>
      <c r="F82" s="92" t="s">
        <v>33</v>
      </c>
    </row>
    <row r="83" spans="4:6" hidden="1">
      <c r="D83" s="94" t="s">
        <v>120</v>
      </c>
      <c r="E83" s="94" t="s">
        <v>88</v>
      </c>
      <c r="F83" s="92" t="s">
        <v>21</v>
      </c>
    </row>
    <row r="84" spans="4:6" hidden="1">
      <c r="D84" s="94" t="s">
        <v>121</v>
      </c>
      <c r="E84" s="94" t="s">
        <v>88</v>
      </c>
      <c r="F84" s="92" t="s">
        <v>167</v>
      </c>
    </row>
    <row r="85" spans="4:6" hidden="1">
      <c r="D85" s="94" t="s">
        <v>122</v>
      </c>
      <c r="E85" s="94" t="s">
        <v>88</v>
      </c>
      <c r="F85" s="92" t="s">
        <v>22</v>
      </c>
    </row>
    <row r="86" spans="4:6" hidden="1">
      <c r="D86" s="94" t="s">
        <v>123</v>
      </c>
      <c r="E86" s="94" t="s">
        <v>88</v>
      </c>
      <c r="F86" s="92" t="s">
        <v>23</v>
      </c>
    </row>
    <row r="87" spans="4:6" ht="45" hidden="1">
      <c r="D87" s="94" t="s">
        <v>124</v>
      </c>
      <c r="E87" s="94" t="s">
        <v>88</v>
      </c>
      <c r="F87" s="126" t="s">
        <v>242</v>
      </c>
    </row>
    <row r="88" spans="4:6" hidden="1">
      <c r="D88" s="94" t="s">
        <v>125</v>
      </c>
      <c r="E88" s="94" t="s">
        <v>89</v>
      </c>
      <c r="F88" s="92" t="s">
        <v>32</v>
      </c>
    </row>
    <row r="89" spans="4:6" hidden="1">
      <c r="D89" s="94" t="s">
        <v>126</v>
      </c>
      <c r="E89" s="94" t="s">
        <v>89</v>
      </c>
      <c r="F89" s="94" t="s">
        <v>143</v>
      </c>
    </row>
    <row r="90" spans="4:6" hidden="1">
      <c r="D90" s="94" t="s">
        <v>127</v>
      </c>
      <c r="E90" s="94" t="s">
        <v>89</v>
      </c>
      <c r="F90" s="92" t="s">
        <v>33</v>
      </c>
    </row>
    <row r="91" spans="4:6" hidden="1">
      <c r="D91" s="94" t="s">
        <v>128</v>
      </c>
      <c r="E91" s="94" t="s">
        <v>89</v>
      </c>
      <c r="F91" s="127" t="s">
        <v>144</v>
      </c>
    </row>
    <row r="92" spans="4:6" ht="32" hidden="1">
      <c r="D92" s="94" t="s">
        <v>129</v>
      </c>
      <c r="E92" s="94" t="s">
        <v>90</v>
      </c>
      <c r="F92" s="127" t="s">
        <v>145</v>
      </c>
    </row>
    <row r="93" spans="4:6" hidden="1">
      <c r="D93" s="94" t="s">
        <v>130</v>
      </c>
      <c r="E93" s="94" t="s">
        <v>90</v>
      </c>
      <c r="F93" s="94" t="s">
        <v>29</v>
      </c>
    </row>
    <row r="94" spans="4:6" hidden="1">
      <c r="D94" s="94" t="s">
        <v>131</v>
      </c>
      <c r="E94" s="94" t="s">
        <v>90</v>
      </c>
      <c r="F94" s="94" t="s">
        <v>146</v>
      </c>
    </row>
    <row r="95" spans="4:6" hidden="1">
      <c r="D95" s="94" t="s">
        <v>132</v>
      </c>
      <c r="E95" s="94" t="s">
        <v>90</v>
      </c>
    </row>
    <row r="96" spans="4:6" hidden="1">
      <c r="D96" s="94" t="s">
        <v>133</v>
      </c>
      <c r="E96" s="94" t="s">
        <v>90</v>
      </c>
    </row>
    <row r="97" spans="4:5" hidden="1">
      <c r="D97" s="94" t="s">
        <v>134</v>
      </c>
      <c r="E97" s="94" t="s">
        <v>90</v>
      </c>
    </row>
    <row r="98" spans="4:5" hidden="1">
      <c r="D98" s="94" t="s">
        <v>135</v>
      </c>
      <c r="E98" s="94" t="s">
        <v>90</v>
      </c>
    </row>
    <row r="99" spans="4:5" hidden="1">
      <c r="D99" s="94" t="s">
        <v>136</v>
      </c>
      <c r="E99" s="94" t="s">
        <v>90</v>
      </c>
    </row>
  </sheetData>
  <sheetProtection algorithmName="SHA-512" hashValue="WYLzaY16zbtncGRWEXuZ5Toi0marj50fOr5MGDVHeI+Xeg/WU4SjuQ4JYRGnvKVo+jVLFg+ryfZgbAuBaxturA==" saltValue="ppHRPapbj+UnpdIiQSeHeA==" spinCount="100000" sheet="1" objects="1" scenarios="1"/>
  <mergeCells count="60">
    <mergeCell ref="A1:J1"/>
    <mergeCell ref="A4:A20"/>
    <mergeCell ref="F13:G13"/>
    <mergeCell ref="F16:G16"/>
    <mergeCell ref="I16:J16"/>
    <mergeCell ref="B17:D19"/>
    <mergeCell ref="E19:F19"/>
    <mergeCell ref="G19:J19"/>
    <mergeCell ref="F4:G4"/>
    <mergeCell ref="F5:G5"/>
    <mergeCell ref="B5:C5"/>
    <mergeCell ref="B4:C4"/>
    <mergeCell ref="D4:E4"/>
    <mergeCell ref="D5:E5"/>
    <mergeCell ref="I7:J7"/>
    <mergeCell ref="F7:H7"/>
    <mergeCell ref="A35:J35"/>
    <mergeCell ref="A2:E2"/>
    <mergeCell ref="I10:J10"/>
    <mergeCell ref="A28:J28"/>
    <mergeCell ref="I9:J9"/>
    <mergeCell ref="C9:E9"/>
    <mergeCell ref="C10:E10"/>
    <mergeCell ref="F9:H9"/>
    <mergeCell ref="F10:H10"/>
    <mergeCell ref="I8:J8"/>
    <mergeCell ref="A3:J3"/>
    <mergeCell ref="I6:J6"/>
    <mergeCell ref="F6:H6"/>
    <mergeCell ref="G2:J2"/>
    <mergeCell ref="H4:I4"/>
    <mergeCell ref="H5:I5"/>
    <mergeCell ref="H51:I51"/>
    <mergeCell ref="F51:G51"/>
    <mergeCell ref="D51:E51"/>
    <mergeCell ref="B51:C51"/>
    <mergeCell ref="B36:E36"/>
    <mergeCell ref="B45:C45"/>
    <mergeCell ref="F45:G45"/>
    <mergeCell ref="D45:E45"/>
    <mergeCell ref="B44:I44"/>
    <mergeCell ref="H45:I45"/>
    <mergeCell ref="B8:H8"/>
    <mergeCell ref="B7:E7"/>
    <mergeCell ref="B6:E6"/>
    <mergeCell ref="B24:D24"/>
    <mergeCell ref="E24:J24"/>
    <mergeCell ref="B11:D13"/>
    <mergeCell ref="I13:J13"/>
    <mergeCell ref="B14:D16"/>
    <mergeCell ref="E12:G12"/>
    <mergeCell ref="H12:J12"/>
    <mergeCell ref="E15:G15"/>
    <mergeCell ref="H15:J15"/>
    <mergeCell ref="B26:D26"/>
    <mergeCell ref="F26:H26"/>
    <mergeCell ref="I26:J26"/>
    <mergeCell ref="B20:D22"/>
    <mergeCell ref="E22:F22"/>
    <mergeCell ref="G22:J22"/>
  </mergeCells>
  <phoneticPr fontId="1"/>
  <conditionalFormatting sqref="B38:C41 B47:E50">
    <cfRule type="containsBlanks" dxfId="40" priority="8">
      <formula>LEN(TRIM(B38))=0</formula>
    </cfRule>
  </conditionalFormatting>
  <conditionalFormatting sqref="B37:E42 H4:H5 B4:B7 F6:J7 B8:J9 B30:H33 B45 D45 F45 H45">
    <cfRule type="containsBlanks" dxfId="39" priority="29" stopIfTrue="1">
      <formula>LEN(TRIM(B4))=0</formula>
    </cfRule>
  </conditionalFormatting>
  <conditionalFormatting sqref="B10:I10 B11:B12 H12 E13:F13 H13:I13 B14:B15 H15 E17:J17 B17:B18 E18:I18 B20 E20:J20 E21:I21">
    <cfRule type="containsBlanks" dxfId="38" priority="26">
      <formula>LEN(TRIM(B10))=0</formula>
    </cfRule>
  </conditionalFormatting>
  <conditionalFormatting sqref="B47:I51">
    <cfRule type="containsBlanks" dxfId="37" priority="9">
      <formula>LEN(TRIM(B47))=0</formula>
    </cfRule>
  </conditionalFormatting>
  <conditionalFormatting sqref="D4:D5">
    <cfRule type="containsBlanks" dxfId="36" priority="20">
      <formula>LEN(TRIM(D4))=0</formula>
    </cfRule>
  </conditionalFormatting>
  <conditionalFormatting sqref="E11:E12">
    <cfRule type="containsBlanks" dxfId="35" priority="14">
      <formula>LEN(TRIM(E11))=0</formula>
    </cfRule>
  </conditionalFormatting>
  <conditionalFormatting sqref="E14:E15">
    <cfRule type="containsBlanks" dxfId="34" priority="11">
      <formula>LEN(TRIM(E14))=0</formula>
    </cfRule>
  </conditionalFormatting>
  <conditionalFormatting sqref="E26">
    <cfRule type="containsBlanks" dxfId="33" priority="7">
      <formula>LEN(TRIM(E26))=0</formula>
    </cfRule>
  </conditionalFormatting>
  <conditionalFormatting sqref="E16:F16 H16:I16">
    <cfRule type="containsBlanks" dxfId="32" priority="10">
      <formula>LEN(TRIM(E16))=0</formula>
    </cfRule>
  </conditionalFormatting>
  <conditionalFormatting sqref="E11:J11">
    <cfRule type="containsBlanks" dxfId="31" priority="13">
      <formula>LEN(TRIM(E11))=0</formula>
    </cfRule>
  </conditionalFormatting>
  <conditionalFormatting sqref="E14:J14">
    <cfRule type="containsBlanks" dxfId="30" priority="24">
      <formula>LEN(TRIM(E14))=0</formula>
    </cfRule>
  </conditionalFormatting>
  <conditionalFormatting sqref="E24:J24">
    <cfRule type="containsBlanks" dxfId="29" priority="4">
      <formula>LEN(TRIM(E24))=0</formula>
    </cfRule>
  </conditionalFormatting>
  <conditionalFormatting sqref="F4:F5">
    <cfRule type="containsBlanks" dxfId="28" priority="19">
      <formula>LEN(TRIM(F4))=0</formula>
    </cfRule>
  </conditionalFormatting>
  <conditionalFormatting sqref="F2:G2 K2">
    <cfRule type="containsBlanks" dxfId="27" priority="18">
      <formula>LEN(TRIM(F2))=0</formula>
    </cfRule>
  </conditionalFormatting>
  <conditionalFormatting sqref="G19:J19">
    <cfRule type="containsBlanks" dxfId="26" priority="6">
      <formula>LEN(TRIM(G19))=0</formula>
    </cfRule>
  </conditionalFormatting>
  <conditionalFormatting sqref="G22:J22">
    <cfRule type="containsBlanks" dxfId="25" priority="5">
      <formula>LEN(TRIM(G22))=0</formula>
    </cfRule>
  </conditionalFormatting>
  <conditionalFormatting sqref="I33:J33">
    <cfRule type="containsBlanks" dxfId="24" priority="2" stopIfTrue="1">
      <formula>LEN(TRIM(I33))=0</formula>
    </cfRule>
  </conditionalFormatting>
  <conditionalFormatting sqref="J5">
    <cfRule type="containsBlanks" dxfId="23" priority="3">
      <formula>LEN(TRIM(J5))=0</formula>
    </cfRule>
  </conditionalFormatting>
  <dataValidations count="11">
    <dataValidation type="list" allowBlank="1" showInputMessage="1" showErrorMessage="1" sqref="B5:C5" xr:uid="{00000000-0002-0000-0100-000000000000}">
      <formula1>$B$53:$B$61</formula1>
    </dataValidation>
    <dataValidation type="list" allowBlank="1" showInputMessage="1" showErrorMessage="1" sqref="F5:G5" xr:uid="{00000000-0002-0000-0100-000001000000}">
      <formula1>$D$53:$D$99</formula1>
    </dataValidation>
    <dataValidation type="list" allowBlank="1" showInputMessage="1" showErrorMessage="1" sqref="H5" xr:uid="{00000000-0002-0000-0100-000002000000}">
      <formula1>$H$53:$H$55</formula1>
    </dataValidation>
    <dataValidation type="list" allowBlank="1" showInputMessage="1" showErrorMessage="1" sqref="D5:E5" xr:uid="{00000000-0002-0000-0100-000003000000}">
      <formula1>$C$53:$C$59</formula1>
    </dataValidation>
    <dataValidation type="list" allowBlank="1" showInputMessage="1" showErrorMessage="1" sqref="B51:I51 B42:E42" xr:uid="{00000000-0002-0000-0100-000004000000}">
      <formula1>$C$53:$C$60</formula1>
    </dataValidation>
    <dataValidation type="list" allowBlank="1" showInputMessage="1" showErrorMessage="1" sqref="J20" xr:uid="{00000000-0002-0000-0100-000005000000}">
      <formula1>$F$88:$F$94</formula1>
    </dataValidation>
    <dataValidation type="list" allowBlank="1" showInputMessage="1" showErrorMessage="1" sqref="J11" xr:uid="{00000000-0002-0000-0100-000006000000}">
      <formula1>$F$54:$F$63</formula1>
    </dataValidation>
    <dataValidation type="list" allowBlank="1" showInputMessage="1" showErrorMessage="1" sqref="J14" xr:uid="{00000000-0002-0000-0100-000007000000}">
      <formula1>$F$65:$F$74</formula1>
    </dataValidation>
    <dataValidation type="list" allowBlank="1" showInputMessage="1" showErrorMessage="1" sqref="E26" xr:uid="{00000000-0002-0000-0100-000008000000}">
      <formula1>$H$57:$H$58</formula1>
    </dataValidation>
    <dataValidation type="list" allowBlank="1" showInputMessage="1" showErrorMessage="1" sqref="J5 F18 F21" xr:uid="{00000000-0002-0000-0100-000009000000}">
      <formula1>$H$60:$H$61</formula1>
    </dataValidation>
    <dataValidation type="list" allowBlank="1" showInputMessage="1" showErrorMessage="1" sqref="J17" xr:uid="{00000000-0002-0000-0100-00000A000000}">
      <formula1>$F$76:$F$86</formula1>
    </dataValidation>
  </dataValidations>
  <printOptions horizontalCentered="1" verticalCentered="1"/>
  <pageMargins left="0.11811023622047245" right="0.11811023622047245" top="0.15748031496062992" bottom="0.15748031496062992" header="0.31496062992125984" footer="0.31496062992125984"/>
  <pageSetup paperSize="9" scale="63" orientation="portrait" r:id="rId1"/>
  <rowBreaks count="1" manualBreakCount="1">
    <brk id="52" max="16383" man="1"/>
  </rowBreaks>
  <colBreaks count="1" manualBreakCount="1">
    <brk id="10" max="1048575" man="1"/>
  </colBreaks>
  <ignoredErrors>
    <ignoredError sqref="I33:J3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showZeros="0" view="pageBreakPreview" zoomScaleNormal="100" zoomScaleSheetLayoutView="100" workbookViewId="0">
      <selection activeCell="B47" sqref="B47:J48"/>
    </sheetView>
  </sheetViews>
  <sheetFormatPr defaultColWidth="7.9140625" defaultRowHeight="14.5"/>
  <cols>
    <col min="1" max="1" width="3.1640625" style="3" customWidth="1"/>
    <col min="2" max="2" width="9.1640625" style="3" bestFit="1" customWidth="1"/>
    <col min="3" max="3" width="5" style="3" customWidth="1"/>
    <col min="4" max="4" width="6.6640625" style="3" customWidth="1"/>
    <col min="5" max="5" width="11.1640625" style="3" customWidth="1"/>
    <col min="6" max="6" width="4.08203125" style="3" customWidth="1"/>
    <col min="7" max="7" width="3.1640625" style="3" customWidth="1"/>
    <col min="8" max="8" width="9.1640625" style="3" bestFit="1" customWidth="1"/>
    <col min="9" max="9" width="11.1640625" style="3" customWidth="1"/>
    <col min="10" max="10" width="14.9140625" style="3" customWidth="1"/>
    <col min="11" max="11" width="6" style="3" customWidth="1"/>
    <col min="12" max="13" width="7.9140625" style="3"/>
    <col min="14" max="14" width="24.08203125" style="3" bestFit="1" customWidth="1"/>
    <col min="15" max="16384" width="7.9140625" style="3"/>
  </cols>
  <sheetData>
    <row r="1" spans="1:14" ht="21" customHeight="1">
      <c r="A1" s="395" t="s">
        <v>158</v>
      </c>
      <c r="B1" s="395"/>
      <c r="C1" s="395"/>
      <c r="D1" s="395"/>
      <c r="E1" s="395"/>
      <c r="F1" s="395"/>
      <c r="G1" s="395"/>
      <c r="H1" s="395"/>
      <c r="I1" s="395"/>
      <c r="J1" s="395"/>
      <c r="K1" s="395"/>
      <c r="L1" s="2"/>
      <c r="N1" s="4"/>
    </row>
    <row r="2" spans="1:14" ht="12" customHeight="1">
      <c r="A2" s="1"/>
      <c r="B2" s="1"/>
      <c r="C2" s="1"/>
      <c r="D2" s="1"/>
      <c r="E2" s="1"/>
      <c r="F2" s="1"/>
      <c r="G2" s="1"/>
      <c r="H2" s="1"/>
      <c r="I2" s="1"/>
      <c r="J2" s="1"/>
      <c r="K2" s="1"/>
      <c r="L2" s="2"/>
    </row>
    <row r="3" spans="1:14" ht="21" customHeight="1" thickBot="1">
      <c r="A3" s="396" t="str">
        <f>IF(入力フォーム!J5="男子","【男子団体戦】",IF(入力フォーム!J5="女子","【女子団体戦】",""))</f>
        <v/>
      </c>
      <c r="B3" s="396" t="e">
        <f>IF(入力フォーム!#REF!="男子","【男子団体選手名】",IF(入力フォーム!#REF!="女子","【女子団体選手名】",""))</f>
        <v>#REF!</v>
      </c>
      <c r="C3" s="396" t="e">
        <f>IF(入力フォーム!#REF!="男子","【男子団体選手名】",IF(入力フォーム!#REF!="女子","【女子団体選手名】",""))</f>
        <v>#REF!</v>
      </c>
      <c r="D3" s="396" t="e">
        <f>IF(入力フォーム!#REF!="男子","【男子団体選手名】",IF(入力フォーム!#REF!="女子","【女子団体選手名】",""))</f>
        <v>#REF!</v>
      </c>
      <c r="E3" s="396" t="e">
        <f>IF(入力フォーム!#REF!="男子","【男子団体選手名】",IF(入力フォーム!#REF!="女子","【女子団体選手名】",""))</f>
        <v>#REF!</v>
      </c>
      <c r="F3" s="396" t="e">
        <f>IF(入力フォーム!#REF!="男子","【男子団体選手名】",IF(入力フォーム!#REF!="女子","【女子団体選手名】",""))</f>
        <v>#REF!</v>
      </c>
      <c r="G3" s="396" t="e">
        <f>IF(入力フォーム!#REF!="男子","【男子団体選手名】",IF(入力フォーム!#REF!="女子","【女子団体選手名】",""))</f>
        <v>#REF!</v>
      </c>
      <c r="H3" s="396" t="e">
        <f>IF(入力フォーム!#REF!="男子","【男子団体選手名】",IF(入力フォーム!#REF!="女子","【女子団体選手名】",""))</f>
        <v>#REF!</v>
      </c>
      <c r="I3" s="396" t="e">
        <f>IF(入力フォーム!#REF!="男子","【男子団体選手名】",IF(入力フォーム!#REF!="女子","【女子団体選手名】",""))</f>
        <v>#REF!</v>
      </c>
      <c r="J3" s="396" t="e">
        <f>IF(入力フォーム!#REF!="男子","【男子団体選手名】",IF(入力フォーム!#REF!="女子","【女子団体選手名】",""))</f>
        <v>#REF!</v>
      </c>
      <c r="K3" s="396" t="e">
        <f>IF(入力フォーム!#REF!="男子","【男子団体選手名】",IF(入力フォーム!#REF!="女子","【女子団体選手名】",""))</f>
        <v>#REF!</v>
      </c>
      <c r="L3" s="5"/>
    </row>
    <row r="4" spans="1:14" ht="18.5">
      <c r="A4" s="397" t="s">
        <v>79</v>
      </c>
      <c r="B4" s="398"/>
      <c r="C4" s="398"/>
      <c r="D4" s="398" t="s">
        <v>80</v>
      </c>
      <c r="E4" s="398"/>
      <c r="F4" s="398" t="s">
        <v>81</v>
      </c>
      <c r="G4" s="398"/>
      <c r="H4" s="398"/>
      <c r="I4" s="398"/>
      <c r="J4" s="398" t="s">
        <v>38</v>
      </c>
      <c r="K4" s="399"/>
      <c r="L4" s="5"/>
    </row>
    <row r="5" spans="1:14" ht="25.25" customHeight="1" thickBot="1">
      <c r="A5" s="400">
        <f>入力フォーム!B5</f>
        <v>0</v>
      </c>
      <c r="B5" s="401"/>
      <c r="C5" s="401"/>
      <c r="D5" s="402">
        <f>入力フォーム!D5</f>
        <v>0</v>
      </c>
      <c r="E5" s="402"/>
      <c r="F5" s="403">
        <f>入力フォーム!F5</f>
        <v>0</v>
      </c>
      <c r="G5" s="403"/>
      <c r="H5" s="403"/>
      <c r="I5" s="403"/>
      <c r="J5" s="402">
        <f>入力フォーム!H5</f>
        <v>0</v>
      </c>
      <c r="K5" s="404"/>
      <c r="L5" s="6"/>
    </row>
    <row r="6" spans="1:14">
      <c r="A6" s="371" t="s">
        <v>39</v>
      </c>
      <c r="B6" s="372"/>
      <c r="C6" s="373"/>
      <c r="D6" s="374">
        <f>入力フォーム!F7</f>
        <v>0</v>
      </c>
      <c r="E6" s="375"/>
      <c r="F6" s="375"/>
      <c r="G6" s="375"/>
      <c r="H6" s="376"/>
      <c r="I6" s="336" t="s">
        <v>73</v>
      </c>
      <c r="J6" s="337"/>
      <c r="K6" s="338"/>
      <c r="L6" s="7"/>
    </row>
    <row r="7" spans="1:14" ht="25.25" customHeight="1">
      <c r="A7" s="342" t="s">
        <v>157</v>
      </c>
      <c r="B7" s="377"/>
      <c r="C7" s="378"/>
      <c r="D7" s="345">
        <f>入力フォーム!B7</f>
        <v>0</v>
      </c>
      <c r="E7" s="346"/>
      <c r="F7" s="346"/>
      <c r="G7" s="346"/>
      <c r="H7" s="379"/>
      <c r="I7" s="346">
        <f>入力フォーム!I7</f>
        <v>0</v>
      </c>
      <c r="J7" s="346"/>
      <c r="K7" s="347"/>
    </row>
    <row r="8" spans="1:14">
      <c r="A8" s="380" t="s">
        <v>40</v>
      </c>
      <c r="B8" s="381"/>
      <c r="C8" s="382"/>
      <c r="D8" s="159" t="s">
        <v>41</v>
      </c>
      <c r="E8" s="8">
        <f>入力フォーム!B10</f>
        <v>0</v>
      </c>
      <c r="F8" s="386"/>
      <c r="G8" s="386"/>
      <c r="H8" s="386"/>
      <c r="I8" s="387"/>
      <c r="J8" s="387"/>
      <c r="K8" s="388"/>
    </row>
    <row r="9" spans="1:14" ht="24" customHeight="1">
      <c r="A9" s="380"/>
      <c r="B9" s="381"/>
      <c r="C9" s="382"/>
      <c r="D9" s="389">
        <f>入力フォーム!C10</f>
        <v>0</v>
      </c>
      <c r="E9" s="390"/>
      <c r="F9" s="390"/>
      <c r="G9" s="390"/>
      <c r="H9" s="390"/>
      <c r="I9" s="390"/>
      <c r="J9" s="390"/>
      <c r="K9" s="391"/>
    </row>
    <row r="10" spans="1:14" ht="18" customHeight="1" thickBot="1">
      <c r="A10" s="383"/>
      <c r="B10" s="384"/>
      <c r="C10" s="385"/>
      <c r="D10" s="158" t="s">
        <v>42</v>
      </c>
      <c r="E10" s="304">
        <f>入力フォーム!F10</f>
        <v>0</v>
      </c>
      <c r="F10" s="305"/>
      <c r="G10" s="305"/>
      <c r="H10" s="305"/>
      <c r="I10" s="392"/>
      <c r="J10" s="393"/>
      <c r="K10" s="394"/>
    </row>
    <row r="11" spans="1:14" ht="3.65" customHeight="1" thickBot="1">
      <c r="A11" s="9"/>
      <c r="B11" s="9"/>
      <c r="C11" s="9"/>
      <c r="D11" s="26"/>
      <c r="E11" s="26"/>
      <c r="F11" s="26"/>
      <c r="G11" s="26"/>
      <c r="H11" s="26"/>
      <c r="I11" s="26"/>
      <c r="J11" s="26"/>
      <c r="K11" s="26"/>
    </row>
    <row r="12" spans="1:14">
      <c r="A12" s="352" t="s">
        <v>43</v>
      </c>
      <c r="B12" s="353"/>
      <c r="C12" s="354"/>
      <c r="D12" s="355">
        <f>入力フォーム!H11</f>
        <v>0</v>
      </c>
      <c r="E12" s="356"/>
      <c r="F12" s="356"/>
      <c r="G12" s="356"/>
      <c r="H12" s="356"/>
      <c r="I12" s="357" t="s">
        <v>44</v>
      </c>
      <c r="J12" s="358"/>
      <c r="K12" s="359"/>
    </row>
    <row r="13" spans="1:14" ht="23.4" customHeight="1">
      <c r="A13" s="360" t="s">
        <v>159</v>
      </c>
      <c r="B13" s="361"/>
      <c r="C13" s="362"/>
      <c r="D13" s="366">
        <f>入力フォーム!F11</f>
        <v>0</v>
      </c>
      <c r="E13" s="367"/>
      <c r="F13" s="367"/>
      <c r="G13" s="367"/>
      <c r="H13" s="367"/>
      <c r="I13" s="366">
        <f>入力フォーム!J11</f>
        <v>0</v>
      </c>
      <c r="J13" s="367"/>
      <c r="K13" s="368"/>
    </row>
    <row r="14" spans="1:14" ht="16">
      <c r="A14" s="363"/>
      <c r="B14" s="364"/>
      <c r="C14" s="365"/>
      <c r="D14" s="301" t="s">
        <v>168</v>
      </c>
      <c r="E14" s="302"/>
      <c r="F14" s="302"/>
      <c r="G14" s="302"/>
      <c r="H14" s="303"/>
      <c r="I14" s="369">
        <f>入力フォーム!H12</f>
        <v>0</v>
      </c>
      <c r="J14" s="369"/>
      <c r="K14" s="370"/>
    </row>
    <row r="15" spans="1:14" ht="15" thickBot="1">
      <c r="A15" s="308" t="s">
        <v>185</v>
      </c>
      <c r="B15" s="309"/>
      <c r="C15" s="310"/>
      <c r="D15" s="160" t="s">
        <v>42</v>
      </c>
      <c r="E15" s="311">
        <f>入力フォーム!F13</f>
        <v>0</v>
      </c>
      <c r="F15" s="312"/>
      <c r="G15" s="313" t="s">
        <v>153</v>
      </c>
      <c r="H15" s="314"/>
      <c r="I15" s="315">
        <f>入力フォーム!I13</f>
        <v>0</v>
      </c>
      <c r="J15" s="315"/>
      <c r="K15" s="316"/>
    </row>
    <row r="16" spans="1:14">
      <c r="A16" s="331" t="s">
        <v>43</v>
      </c>
      <c r="B16" s="332"/>
      <c r="C16" s="333"/>
      <c r="D16" s="334">
        <f>入力フォーム!H14</f>
        <v>0</v>
      </c>
      <c r="E16" s="335"/>
      <c r="F16" s="335"/>
      <c r="G16" s="335"/>
      <c r="H16" s="335"/>
      <c r="I16" s="336" t="s">
        <v>44</v>
      </c>
      <c r="J16" s="337"/>
      <c r="K16" s="338"/>
      <c r="L16" s="7"/>
    </row>
    <row r="17" spans="1:15" ht="25.25" customHeight="1">
      <c r="A17" s="339" t="s">
        <v>74</v>
      </c>
      <c r="B17" s="340"/>
      <c r="C17" s="341"/>
      <c r="D17" s="345">
        <f>入力フォーム!F14</f>
        <v>0</v>
      </c>
      <c r="E17" s="346"/>
      <c r="F17" s="346"/>
      <c r="G17" s="346"/>
      <c r="H17" s="346"/>
      <c r="I17" s="345">
        <f>入力フォーム!J14</f>
        <v>0</v>
      </c>
      <c r="J17" s="346"/>
      <c r="K17" s="347"/>
    </row>
    <row r="18" spans="1:15" ht="18" customHeight="1">
      <c r="A18" s="342"/>
      <c r="B18" s="343"/>
      <c r="C18" s="344"/>
      <c r="D18" s="301" t="s">
        <v>168</v>
      </c>
      <c r="E18" s="302"/>
      <c r="F18" s="302"/>
      <c r="G18" s="302"/>
      <c r="H18" s="303"/>
      <c r="I18" s="348">
        <f>入力フォーム!H15</f>
        <v>0</v>
      </c>
      <c r="J18" s="348"/>
      <c r="K18" s="349"/>
    </row>
    <row r="19" spans="1:15" ht="18" customHeight="1">
      <c r="A19" s="317" t="s">
        <v>155</v>
      </c>
      <c r="B19" s="318"/>
      <c r="C19" s="319"/>
      <c r="D19" s="301" t="s">
        <v>156</v>
      </c>
      <c r="E19" s="302"/>
      <c r="F19" s="320"/>
      <c r="G19" s="321">
        <f>入力フォーム!E24</f>
        <v>0</v>
      </c>
      <c r="H19" s="322"/>
      <c r="I19" s="322"/>
      <c r="J19" s="322"/>
      <c r="K19" s="323"/>
    </row>
    <row r="20" spans="1:15" ht="18" customHeight="1" thickBot="1">
      <c r="A20" s="308" t="s">
        <v>184</v>
      </c>
      <c r="B20" s="309"/>
      <c r="C20" s="310"/>
      <c r="D20" s="160" t="s">
        <v>42</v>
      </c>
      <c r="E20" s="350">
        <f>入力フォーム!F16</f>
        <v>0</v>
      </c>
      <c r="F20" s="351"/>
      <c r="G20" s="405" t="s">
        <v>153</v>
      </c>
      <c r="H20" s="406"/>
      <c r="I20" s="435">
        <f>入力フォーム!I16</f>
        <v>0</v>
      </c>
      <c r="J20" s="435"/>
      <c r="K20" s="436"/>
    </row>
    <row r="21" spans="1:15" ht="18" customHeight="1">
      <c r="A21" s="324" t="s">
        <v>179</v>
      </c>
      <c r="B21" s="324"/>
      <c r="C21" s="324"/>
      <c r="D21" s="324"/>
      <c r="E21" s="324"/>
      <c r="F21" s="324"/>
      <c r="G21" s="324"/>
      <c r="H21" s="324"/>
      <c r="I21" s="324"/>
      <c r="J21" s="324"/>
      <c r="K21" s="324"/>
    </row>
    <row r="22" spans="1:15">
      <c r="A22" s="438" t="s">
        <v>76</v>
      </c>
      <c r="B22" s="438"/>
      <c r="C22" s="438"/>
      <c r="D22" s="438"/>
      <c r="E22" s="438"/>
      <c r="F22" s="438"/>
      <c r="G22" s="438"/>
      <c r="H22" s="438"/>
      <c r="I22" s="438"/>
      <c r="J22" s="438"/>
      <c r="K22" s="438"/>
    </row>
    <row r="23" spans="1:15" ht="16">
      <c r="A23" s="33"/>
      <c r="B23" s="33"/>
      <c r="C23" s="33"/>
      <c r="D23" s="33"/>
      <c r="E23" s="33"/>
      <c r="F23" s="33"/>
      <c r="G23" s="33"/>
      <c r="H23" s="33"/>
      <c r="I23" s="437" t="s">
        <v>172</v>
      </c>
      <c r="J23" s="437"/>
      <c r="K23" s="32">
        <f>入力フォーム!E26</f>
        <v>0</v>
      </c>
      <c r="L23" s="26"/>
      <c r="M23" s="26"/>
      <c r="N23" s="26"/>
      <c r="O23" s="18"/>
    </row>
    <row r="24" spans="1:15" ht="5" customHeight="1">
      <c r="A24" s="27"/>
      <c r="B24" s="27"/>
      <c r="C24" s="27"/>
      <c r="D24" s="27"/>
      <c r="E24" s="27"/>
      <c r="F24" s="27"/>
      <c r="G24" s="27"/>
      <c r="H24" s="27"/>
      <c r="I24" s="27"/>
      <c r="J24" s="27"/>
      <c r="K24" s="27"/>
    </row>
    <row r="25" spans="1:15" ht="16.25" customHeight="1" thickBot="1">
      <c r="A25" s="10" t="s">
        <v>45</v>
      </c>
      <c r="B25" s="11"/>
      <c r="C25" s="12"/>
      <c r="D25" s="11"/>
      <c r="E25" s="11"/>
      <c r="F25" s="11"/>
      <c r="G25" s="11"/>
      <c r="H25" s="11"/>
      <c r="I25" s="11"/>
      <c r="J25" s="11"/>
      <c r="K25" s="11"/>
    </row>
    <row r="26" spans="1:15">
      <c r="A26" s="325" t="s">
        <v>43</v>
      </c>
      <c r="B26" s="326"/>
      <c r="C26" s="326"/>
      <c r="D26" s="327">
        <f>入力フォーム!H17</f>
        <v>0</v>
      </c>
      <c r="E26" s="327"/>
      <c r="F26" s="327"/>
      <c r="G26" s="327"/>
      <c r="H26" s="327"/>
      <c r="I26" s="328" t="s">
        <v>44</v>
      </c>
      <c r="J26" s="329"/>
      <c r="K26" s="330"/>
    </row>
    <row r="27" spans="1:15" ht="21.5" thickBot="1">
      <c r="A27" s="407" t="s">
        <v>46</v>
      </c>
      <c r="B27" s="408"/>
      <c r="C27" s="408"/>
      <c r="D27" s="409">
        <f>入力フォーム!F17</f>
        <v>0</v>
      </c>
      <c r="E27" s="409"/>
      <c r="F27" s="409"/>
      <c r="G27" s="409"/>
      <c r="H27" s="409"/>
      <c r="I27" s="409">
        <f>入力フォーム!J17</f>
        <v>0</v>
      </c>
      <c r="J27" s="409"/>
      <c r="K27" s="410"/>
    </row>
    <row r="28" spans="1:15">
      <c r="A28" s="439" t="s">
        <v>77</v>
      </c>
      <c r="B28" s="439"/>
      <c r="C28" s="439"/>
      <c r="D28" s="439"/>
      <c r="E28" s="439"/>
      <c r="F28" s="439"/>
      <c r="G28" s="439"/>
      <c r="H28" s="439"/>
      <c r="I28" s="439"/>
      <c r="J28" s="439"/>
      <c r="K28" s="439"/>
    </row>
    <row r="29" spans="1:15" ht="12" customHeight="1">
      <c r="A29" s="13"/>
      <c r="B29" s="13"/>
      <c r="C29" s="13"/>
      <c r="D29" s="13"/>
      <c r="E29" s="13"/>
      <c r="F29" s="13"/>
      <c r="G29" s="13"/>
      <c r="H29" s="13"/>
      <c r="I29" s="13"/>
      <c r="J29" s="13"/>
      <c r="K29" s="13"/>
    </row>
    <row r="30" spans="1:15" ht="22.25" customHeight="1" thickBot="1">
      <c r="A30" s="14" t="str">
        <f>IF(入力フォーム!J5="男子","【男子団体選手名】",IF(入力フォーム!J5="女子","【女子団体選手名】",""))</f>
        <v/>
      </c>
      <c r="B30" s="15"/>
      <c r="C30" s="16"/>
      <c r="F30" s="17" t="s">
        <v>47</v>
      </c>
      <c r="G30" s="16"/>
      <c r="H30" s="16"/>
      <c r="I30" s="16"/>
      <c r="J30" s="16"/>
      <c r="K30" s="16"/>
    </row>
    <row r="31" spans="1:15">
      <c r="A31" s="411" t="s">
        <v>48</v>
      </c>
      <c r="B31" s="414" t="s">
        <v>39</v>
      </c>
      <c r="C31" s="415"/>
      <c r="D31" s="415"/>
      <c r="E31" s="415"/>
      <c r="F31" s="416" t="s">
        <v>49</v>
      </c>
      <c r="G31" s="418" t="s">
        <v>48</v>
      </c>
      <c r="H31" s="421" t="s">
        <v>39</v>
      </c>
      <c r="I31" s="422"/>
      <c r="J31" s="423"/>
      <c r="K31" s="424" t="s">
        <v>49</v>
      </c>
    </row>
    <row r="32" spans="1:15">
      <c r="A32" s="412"/>
      <c r="B32" s="426" t="s">
        <v>50</v>
      </c>
      <c r="C32" s="427"/>
      <c r="D32" s="427"/>
      <c r="E32" s="427"/>
      <c r="F32" s="417"/>
      <c r="G32" s="419"/>
      <c r="H32" s="428" t="s">
        <v>78</v>
      </c>
      <c r="I32" s="429"/>
      <c r="J32" s="430"/>
      <c r="K32" s="425"/>
    </row>
    <row r="33" spans="1:11" ht="15" thickBot="1">
      <c r="A33" s="413"/>
      <c r="B33" s="161" t="s">
        <v>191</v>
      </c>
      <c r="C33" s="431" t="s">
        <v>244</v>
      </c>
      <c r="D33" s="431"/>
      <c r="E33" s="431"/>
      <c r="F33" s="432"/>
      <c r="G33" s="420"/>
      <c r="H33" s="161" t="s">
        <v>191</v>
      </c>
      <c r="I33" s="431" t="s">
        <v>245</v>
      </c>
      <c r="J33" s="433"/>
      <c r="K33" s="434"/>
    </row>
    <row r="34" spans="1:11">
      <c r="A34" s="440">
        <v>1</v>
      </c>
      <c r="B34" s="442">
        <f>入力フォーム!B31</f>
        <v>0</v>
      </c>
      <c r="C34" s="443"/>
      <c r="D34" s="443"/>
      <c r="E34" s="443"/>
      <c r="F34" s="444">
        <f>入力フォーム!B32</f>
        <v>0</v>
      </c>
      <c r="G34" s="446">
        <v>5</v>
      </c>
      <c r="H34" s="448">
        <f>入力フォーム!F31</f>
        <v>0</v>
      </c>
      <c r="I34" s="449"/>
      <c r="J34" s="450"/>
      <c r="K34" s="451">
        <f>入力フォーム!F32</f>
        <v>0</v>
      </c>
    </row>
    <row r="35" spans="1:11" ht="21">
      <c r="A35" s="440"/>
      <c r="B35" s="453">
        <f>入力フォーム!B30</f>
        <v>0</v>
      </c>
      <c r="C35" s="454"/>
      <c r="D35" s="454"/>
      <c r="E35" s="454"/>
      <c r="F35" s="445"/>
      <c r="G35" s="446"/>
      <c r="H35" s="455">
        <f>入力フォーム!F30</f>
        <v>0</v>
      </c>
      <c r="I35" s="456"/>
      <c r="J35" s="457"/>
      <c r="K35" s="452"/>
    </row>
    <row r="36" spans="1:11" ht="21">
      <c r="A36" s="441"/>
      <c r="B36" s="162" t="s">
        <v>191</v>
      </c>
      <c r="C36" s="458">
        <f>入力フォーム!B33</f>
        <v>0</v>
      </c>
      <c r="D36" s="458"/>
      <c r="E36" s="458"/>
      <c r="F36" s="459"/>
      <c r="G36" s="447"/>
      <c r="H36" s="162" t="s">
        <v>191</v>
      </c>
      <c r="I36" s="458">
        <f>入力フォーム!F33</f>
        <v>0</v>
      </c>
      <c r="J36" s="460"/>
      <c r="K36" s="461"/>
    </row>
    <row r="37" spans="1:11">
      <c r="A37" s="462">
        <v>2</v>
      </c>
      <c r="B37" s="463">
        <f>入力フォーム!C31</f>
        <v>0</v>
      </c>
      <c r="C37" s="464"/>
      <c r="D37" s="464"/>
      <c r="E37" s="464"/>
      <c r="F37" s="465">
        <f>入力フォーム!C32</f>
        <v>0</v>
      </c>
      <c r="G37" s="466">
        <v>6</v>
      </c>
      <c r="H37" s="467">
        <f>入力フォーム!G31</f>
        <v>0</v>
      </c>
      <c r="I37" s="468"/>
      <c r="J37" s="469"/>
      <c r="K37" s="470">
        <f>入力フォーム!G32</f>
        <v>0</v>
      </c>
    </row>
    <row r="38" spans="1:11" ht="21">
      <c r="A38" s="440"/>
      <c r="B38" s="453">
        <f>入力フォーム!C30</f>
        <v>0</v>
      </c>
      <c r="C38" s="454"/>
      <c r="D38" s="454"/>
      <c r="E38" s="454"/>
      <c r="F38" s="445"/>
      <c r="G38" s="446"/>
      <c r="H38" s="455">
        <f>入力フォーム!G30</f>
        <v>0</v>
      </c>
      <c r="I38" s="456"/>
      <c r="J38" s="457"/>
      <c r="K38" s="452"/>
    </row>
    <row r="39" spans="1:11" ht="21">
      <c r="A39" s="441"/>
      <c r="B39" s="162" t="s">
        <v>191</v>
      </c>
      <c r="C39" s="458">
        <f>入力フォーム!C33</f>
        <v>0</v>
      </c>
      <c r="D39" s="458"/>
      <c r="E39" s="458"/>
      <c r="F39" s="459"/>
      <c r="G39" s="447"/>
      <c r="H39" s="162" t="s">
        <v>191</v>
      </c>
      <c r="I39" s="458">
        <f>入力フォーム!G33</f>
        <v>0</v>
      </c>
      <c r="J39" s="460"/>
      <c r="K39" s="461"/>
    </row>
    <row r="40" spans="1:11">
      <c r="A40" s="462">
        <v>3</v>
      </c>
      <c r="B40" s="463">
        <f>入力フォーム!D31</f>
        <v>0</v>
      </c>
      <c r="C40" s="464"/>
      <c r="D40" s="464"/>
      <c r="E40" s="464"/>
      <c r="F40" s="465">
        <f>入力フォーム!D32</f>
        <v>0</v>
      </c>
      <c r="G40" s="481">
        <v>7</v>
      </c>
      <c r="H40" s="467">
        <f>入力フォーム!H31</f>
        <v>0</v>
      </c>
      <c r="I40" s="468"/>
      <c r="J40" s="469"/>
      <c r="K40" s="470">
        <f>入力フォーム!H32</f>
        <v>0</v>
      </c>
    </row>
    <row r="41" spans="1:11" ht="21">
      <c r="A41" s="440"/>
      <c r="B41" s="453">
        <f>入力フォーム!D30</f>
        <v>0</v>
      </c>
      <c r="C41" s="454"/>
      <c r="D41" s="454"/>
      <c r="E41" s="454"/>
      <c r="F41" s="445"/>
      <c r="G41" s="482"/>
      <c r="H41" s="455">
        <f>入力フォーム!H30</f>
        <v>0</v>
      </c>
      <c r="I41" s="456"/>
      <c r="J41" s="457"/>
      <c r="K41" s="452"/>
    </row>
    <row r="42" spans="1:11" ht="21.5" thickBot="1">
      <c r="A42" s="441"/>
      <c r="B42" s="162" t="s">
        <v>191</v>
      </c>
      <c r="C42" s="458">
        <f>入力フォーム!D33</f>
        <v>0</v>
      </c>
      <c r="D42" s="458"/>
      <c r="E42" s="458"/>
      <c r="F42" s="459"/>
      <c r="G42" s="483"/>
      <c r="H42" s="163" t="s">
        <v>191</v>
      </c>
      <c r="I42" s="474">
        <f>入力フォーム!H33</f>
        <v>0</v>
      </c>
      <c r="J42" s="475"/>
      <c r="K42" s="476"/>
    </row>
    <row r="43" spans="1:11">
      <c r="A43" s="477">
        <v>4</v>
      </c>
      <c r="B43" s="463">
        <f>入力フォーム!E31</f>
        <v>0</v>
      </c>
      <c r="C43" s="464"/>
      <c r="D43" s="464"/>
      <c r="E43" s="464"/>
      <c r="F43" s="470">
        <f>入力フォーム!E32</f>
        <v>0</v>
      </c>
      <c r="G43" s="155"/>
      <c r="H43" s="155"/>
      <c r="I43" s="156"/>
      <c r="J43" s="156"/>
      <c r="K43" s="26"/>
    </row>
    <row r="44" spans="1:11" ht="21">
      <c r="A44" s="478"/>
      <c r="B44" s="453">
        <f>入力フォーム!E30</f>
        <v>0</v>
      </c>
      <c r="C44" s="454"/>
      <c r="D44" s="454"/>
      <c r="E44" s="454"/>
      <c r="F44" s="452"/>
      <c r="G44" s="26"/>
      <c r="H44" s="480"/>
      <c r="I44" s="480"/>
      <c r="J44" s="480"/>
      <c r="K44" s="149"/>
    </row>
    <row r="45" spans="1:11" ht="21.5" thickBot="1">
      <c r="A45" s="479"/>
      <c r="B45" s="163" t="s">
        <v>191</v>
      </c>
      <c r="C45" s="474">
        <f>入力フォーム!E33</f>
        <v>0</v>
      </c>
      <c r="D45" s="474"/>
      <c r="E45" s="474"/>
      <c r="F45" s="476"/>
      <c r="G45" s="26"/>
      <c r="H45" s="26"/>
      <c r="I45" s="157"/>
      <c r="J45" s="157"/>
      <c r="K45" s="149"/>
    </row>
    <row r="46" spans="1:11" ht="8.15" customHeight="1"/>
    <row r="47" spans="1:11" ht="18.75" customHeight="1">
      <c r="B47" s="471" t="s">
        <v>75</v>
      </c>
      <c r="C47" s="471"/>
      <c r="D47" s="471"/>
      <c r="E47" s="471"/>
      <c r="F47" s="471"/>
      <c r="G47" s="471"/>
      <c r="H47" s="471"/>
      <c r="I47" s="471"/>
      <c r="J47" s="471"/>
    </row>
    <row r="48" spans="1:11" ht="18.75" customHeight="1">
      <c r="B48" s="471"/>
      <c r="C48" s="471"/>
      <c r="D48" s="471"/>
      <c r="E48" s="471"/>
      <c r="F48" s="471"/>
      <c r="G48" s="471"/>
      <c r="H48" s="471"/>
      <c r="I48" s="471"/>
      <c r="J48" s="471"/>
    </row>
    <row r="49" spans="1:11" ht="20.149999999999999" customHeight="1">
      <c r="A49" s="306" t="s">
        <v>192</v>
      </c>
      <c r="B49" s="306"/>
      <c r="C49" s="307">
        <f>入力フォーム!G2</f>
        <v>0</v>
      </c>
      <c r="D49" s="307"/>
      <c r="E49" s="307"/>
      <c r="F49" s="207"/>
      <c r="G49" s="26"/>
      <c r="H49" s="26"/>
      <c r="I49" s="26"/>
      <c r="J49" s="26"/>
      <c r="K49" s="472" t="s">
        <v>52</v>
      </c>
    </row>
    <row r="50" spans="1:11" ht="24" customHeight="1">
      <c r="A50" s="26"/>
      <c r="B50" s="346">
        <f>入力フォーム!B7</f>
        <v>0</v>
      </c>
      <c r="C50" s="346"/>
      <c r="D50" s="346"/>
      <c r="E50" s="346"/>
      <c r="F50" s="346"/>
      <c r="G50" s="346" t="s">
        <v>53</v>
      </c>
      <c r="H50" s="346"/>
      <c r="I50" s="346">
        <f>入力フォーム!I10</f>
        <v>0</v>
      </c>
      <c r="J50" s="346"/>
      <c r="K50" s="473"/>
    </row>
  </sheetData>
  <sheetProtection algorithmName="SHA-512" hashValue="JZt7gPMcrhUhoJUoBa1Ag2R4SBoq7Bho1dF5+nHClhzXjow9gUY3XrSN46jsTPcX2NmXipDejSdGZYxhu4MZkg==" saltValue="e2M6DwxJnA95LZfgN6SY+w==" spinCount="100000" sheet="1" objects="1" scenarios="1"/>
  <protectedRanges>
    <protectedRange sqref="A49:A50 D49:K49 G50:J50 B50:E50" name="範囲1"/>
    <protectedRange sqref="C49" name="範囲1_1_1"/>
  </protectedRanges>
  <mergeCells count="112">
    <mergeCell ref="A43:A45"/>
    <mergeCell ref="B43:E43"/>
    <mergeCell ref="F43:F44"/>
    <mergeCell ref="B44:E44"/>
    <mergeCell ref="H44:J44"/>
    <mergeCell ref="C45:F45"/>
    <mergeCell ref="A40:A42"/>
    <mergeCell ref="B40:E40"/>
    <mergeCell ref="F40:F41"/>
    <mergeCell ref="G40:G42"/>
    <mergeCell ref="H40:J40"/>
    <mergeCell ref="B47:J48"/>
    <mergeCell ref="K49:K50"/>
    <mergeCell ref="B50:F50"/>
    <mergeCell ref="G50:H50"/>
    <mergeCell ref="I50:J50"/>
    <mergeCell ref="B41:E41"/>
    <mergeCell ref="H41:J41"/>
    <mergeCell ref="C42:F42"/>
    <mergeCell ref="K40:K41"/>
    <mergeCell ref="I42:K42"/>
    <mergeCell ref="A37:A39"/>
    <mergeCell ref="B37:E37"/>
    <mergeCell ref="F37:F38"/>
    <mergeCell ref="G37:G39"/>
    <mergeCell ref="H37:J37"/>
    <mergeCell ref="K37:K38"/>
    <mergeCell ref="B38:E38"/>
    <mergeCell ref="H38:J38"/>
    <mergeCell ref="C39:F39"/>
    <mergeCell ref="I39:K39"/>
    <mergeCell ref="A34:A36"/>
    <mergeCell ref="B34:E34"/>
    <mergeCell ref="F34:F35"/>
    <mergeCell ref="G34:G36"/>
    <mergeCell ref="H34:J34"/>
    <mergeCell ref="K34:K35"/>
    <mergeCell ref="B35:E35"/>
    <mergeCell ref="H35:J35"/>
    <mergeCell ref="C36:F36"/>
    <mergeCell ref="I36:K36"/>
    <mergeCell ref="G20:H20"/>
    <mergeCell ref="A27:C27"/>
    <mergeCell ref="D27:H27"/>
    <mergeCell ref="I27:K27"/>
    <mergeCell ref="A31:A33"/>
    <mergeCell ref="B31:E31"/>
    <mergeCell ref="F31:F32"/>
    <mergeCell ref="G31:G33"/>
    <mergeCell ref="H31:J31"/>
    <mergeCell ref="K31:K32"/>
    <mergeCell ref="B32:E32"/>
    <mergeCell ref="H32:J32"/>
    <mergeCell ref="C33:F33"/>
    <mergeCell ref="I33:K33"/>
    <mergeCell ref="I20:K20"/>
    <mergeCell ref="I23:J23"/>
    <mergeCell ref="A22:K22"/>
    <mergeCell ref="A28:K28"/>
    <mergeCell ref="A1:K1"/>
    <mergeCell ref="A3:K3"/>
    <mergeCell ref="A4:C4"/>
    <mergeCell ref="D4:E4"/>
    <mergeCell ref="F4:I4"/>
    <mergeCell ref="J4:K4"/>
    <mergeCell ref="A5:C5"/>
    <mergeCell ref="D5:E5"/>
    <mergeCell ref="F5:I5"/>
    <mergeCell ref="J5:K5"/>
    <mergeCell ref="A12:C12"/>
    <mergeCell ref="D12:H12"/>
    <mergeCell ref="I12:K12"/>
    <mergeCell ref="A13:C14"/>
    <mergeCell ref="D13:H13"/>
    <mergeCell ref="I13:K13"/>
    <mergeCell ref="I14:K14"/>
    <mergeCell ref="A6:C6"/>
    <mergeCell ref="D6:H6"/>
    <mergeCell ref="I6:K6"/>
    <mergeCell ref="A7:C7"/>
    <mergeCell ref="D7:H7"/>
    <mergeCell ref="I7:K7"/>
    <mergeCell ref="A8:C10"/>
    <mergeCell ref="F8:H8"/>
    <mergeCell ref="I8:K8"/>
    <mergeCell ref="D9:K9"/>
    <mergeCell ref="I10:K10"/>
    <mergeCell ref="D14:H14"/>
    <mergeCell ref="D18:H18"/>
    <mergeCell ref="E10:H10"/>
    <mergeCell ref="A49:B49"/>
    <mergeCell ref="C49:E49"/>
    <mergeCell ref="A15:C15"/>
    <mergeCell ref="E15:F15"/>
    <mergeCell ref="G15:H15"/>
    <mergeCell ref="I15:K15"/>
    <mergeCell ref="A19:C19"/>
    <mergeCell ref="D19:F19"/>
    <mergeCell ref="G19:K19"/>
    <mergeCell ref="A21:K21"/>
    <mergeCell ref="A26:C26"/>
    <mergeCell ref="D26:H26"/>
    <mergeCell ref="I26:K26"/>
    <mergeCell ref="A16:C16"/>
    <mergeCell ref="D16:H16"/>
    <mergeCell ref="I16:K16"/>
    <mergeCell ref="A17:C18"/>
    <mergeCell ref="D17:H17"/>
    <mergeCell ref="I17:K17"/>
    <mergeCell ref="I18:K18"/>
    <mergeCell ref="A20:C20"/>
    <mergeCell ref="E20:F20"/>
  </mergeCells>
  <phoneticPr fontId="1"/>
  <conditionalFormatting sqref="D6:D7 E8:F8 I8:J8 D9:K9 E10 I10:J10 B33:B45 F34:F35 K34:K35 C36 H36:J36 F37:F38 H37:H38 K37:K38 C39 H39:J39 F40:F41 H40:H41 K40:K41 C42 H42:J42 F43:F44 C45">
    <cfRule type="cellIs" dxfId="22" priority="9" operator="equal">
      <formula>0</formula>
    </cfRule>
  </conditionalFormatting>
  <conditionalFormatting sqref="D12:D14 I12:J14">
    <cfRule type="cellIs" dxfId="21" priority="5" operator="equal">
      <formula>0</formula>
    </cfRule>
  </conditionalFormatting>
  <conditionalFormatting sqref="D16:D19">
    <cfRule type="cellIs" dxfId="20" priority="1" operator="equal">
      <formula>0</formula>
    </cfRule>
  </conditionalFormatting>
  <conditionalFormatting sqref="D26 I27:J27 H33:H35">
    <cfRule type="cellIs" dxfId="19" priority="8" operator="equal">
      <formula>0</formula>
    </cfRule>
  </conditionalFormatting>
  <conditionalFormatting sqref="E15">
    <cfRule type="cellIs" dxfId="18" priority="4" operator="equal">
      <formula>0</formula>
    </cfRule>
  </conditionalFormatting>
  <conditionalFormatting sqref="E20">
    <cfRule type="cellIs" dxfId="17" priority="3" operator="equal">
      <formula>0</formula>
    </cfRule>
  </conditionalFormatting>
  <conditionalFormatting sqref="F5">
    <cfRule type="cellIs" dxfId="16" priority="6" operator="equal">
      <formula>0</formula>
    </cfRule>
  </conditionalFormatting>
  <conditionalFormatting sqref="G19">
    <cfRule type="cellIs" dxfId="15" priority="2" operator="equal">
      <formula>0</formula>
    </cfRule>
  </conditionalFormatting>
  <conditionalFormatting sqref="L5 I16:J18">
    <cfRule type="cellIs" dxfId="14" priority="10" operator="equal">
      <formula>0</formula>
    </cfRule>
  </conditionalFormatting>
  <printOptions horizontalCentered="1" verticalCentered="1"/>
  <pageMargins left="0.19685039370078741" right="0.19685039370078741" top="0.39370078740157483" bottom="0.39370078740157483" header="0.31496062992125984" footer="0.27559055118110237"/>
  <pageSetup paperSize="9" scale="87" orientation="portrait" r:id="rId1"/>
  <headerFooter scaleWithDoc="0" alignWithMargins="0">
    <oddFooter xml:space="preserve">&amp;C&amp;"ＭＳ 明朝,標準"&amp;12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0"/>
  <sheetViews>
    <sheetView view="pageBreakPreview" zoomScaleNormal="100" zoomScaleSheetLayoutView="100" workbookViewId="0">
      <selection activeCell="O1" sqref="O1"/>
    </sheetView>
  </sheetViews>
  <sheetFormatPr defaultColWidth="7.9140625" defaultRowHeight="14.5"/>
  <cols>
    <col min="1" max="1" width="3.1640625" style="3" customWidth="1"/>
    <col min="2" max="2" width="7.6640625" style="3" customWidth="1"/>
    <col min="3" max="3" width="3.1640625" style="3" customWidth="1"/>
    <col min="4" max="4" width="6.6640625" style="3" customWidth="1"/>
    <col min="5" max="5" width="10.4140625" style="3" customWidth="1"/>
    <col min="6" max="8" width="3.1640625" style="3" customWidth="1"/>
    <col min="9" max="10" width="7.6640625" style="3" customWidth="1"/>
    <col min="11" max="11" width="8.58203125" style="3" customWidth="1"/>
    <col min="12" max="13" width="3.1640625" style="3" customWidth="1"/>
    <col min="14" max="14" width="4.6640625" style="3" customWidth="1"/>
    <col min="15" max="16384" width="7.9140625" style="3"/>
  </cols>
  <sheetData>
    <row r="1" spans="1:14" ht="21" customHeight="1">
      <c r="A1" s="595" t="s">
        <v>206</v>
      </c>
      <c r="B1" s="595"/>
      <c r="C1" s="595"/>
      <c r="D1" s="595"/>
      <c r="E1" s="595"/>
      <c r="F1" s="595"/>
      <c r="G1" s="595"/>
      <c r="H1" s="595"/>
      <c r="I1" s="595"/>
      <c r="J1" s="595"/>
      <c r="K1" s="595"/>
      <c r="L1" s="595"/>
      <c r="M1" s="595"/>
      <c r="N1" s="595"/>
    </row>
    <row r="2" spans="1:14" ht="8.15" customHeight="1">
      <c r="A2" s="1"/>
      <c r="B2" s="1"/>
      <c r="C2" s="1"/>
      <c r="D2" s="1"/>
      <c r="E2" s="1"/>
      <c r="F2" s="1"/>
      <c r="G2" s="1"/>
      <c r="H2" s="1"/>
      <c r="I2" s="1"/>
      <c r="J2" s="1"/>
      <c r="K2" s="1"/>
      <c r="L2" s="1"/>
      <c r="M2" s="1"/>
    </row>
    <row r="3" spans="1:14" ht="21" customHeight="1" thickBot="1">
      <c r="A3" s="396" t="str">
        <f>IF(入力フォーム!J5="男子","＜男子個人戦＞",IF(入力フォーム!J5="女子","＜女子個人戦＞",""))</f>
        <v/>
      </c>
      <c r="B3" s="396"/>
      <c r="C3" s="396"/>
      <c r="D3" s="396"/>
      <c r="E3" s="396"/>
      <c r="F3" s="396"/>
      <c r="G3" s="396"/>
      <c r="H3" s="396"/>
      <c r="I3" s="396"/>
      <c r="J3" s="396"/>
      <c r="K3" s="396"/>
      <c r="L3" s="396"/>
      <c r="M3" s="396"/>
    </row>
    <row r="4" spans="1:14">
      <c r="A4" s="635" t="s">
        <v>79</v>
      </c>
      <c r="B4" s="636"/>
      <c r="C4" s="636"/>
      <c r="D4" s="636"/>
      <c r="E4" s="636" t="s">
        <v>81</v>
      </c>
      <c r="F4" s="636"/>
      <c r="G4" s="636"/>
      <c r="H4" s="636"/>
      <c r="I4" s="636"/>
      <c r="J4" s="636" t="s">
        <v>38</v>
      </c>
      <c r="K4" s="636"/>
      <c r="L4" s="636"/>
      <c r="M4" s="636"/>
      <c r="N4" s="637"/>
    </row>
    <row r="5" spans="1:14" ht="21.5" thickBot="1">
      <c r="A5" s="638">
        <f>入力フォーム!B5</f>
        <v>0</v>
      </c>
      <c r="B5" s="639"/>
      <c r="C5" s="639"/>
      <c r="D5" s="639"/>
      <c r="E5" s="639">
        <f>入力フォーム!F5</f>
        <v>0</v>
      </c>
      <c r="F5" s="639"/>
      <c r="G5" s="639"/>
      <c r="H5" s="639"/>
      <c r="I5" s="639"/>
      <c r="J5" s="639">
        <f>'１.団体申込書'!J5</f>
        <v>0</v>
      </c>
      <c r="K5" s="639"/>
      <c r="L5" s="639"/>
      <c r="M5" s="639"/>
      <c r="N5" s="640"/>
    </row>
    <row r="6" spans="1:14">
      <c r="A6" s="622" t="s">
        <v>54</v>
      </c>
      <c r="B6" s="623"/>
      <c r="C6" s="624"/>
      <c r="D6" s="448">
        <f>入力フォーム!F7</f>
        <v>0</v>
      </c>
      <c r="E6" s="449"/>
      <c r="F6" s="449"/>
      <c r="G6" s="449"/>
      <c r="H6" s="449"/>
      <c r="I6" s="491"/>
      <c r="J6" s="487" t="s">
        <v>176</v>
      </c>
      <c r="K6" s="487"/>
      <c r="L6" s="487"/>
      <c r="M6" s="487"/>
      <c r="N6" s="488"/>
    </row>
    <row r="7" spans="1:14" ht="21">
      <c r="A7" s="625" t="s">
        <v>151</v>
      </c>
      <c r="B7" s="626"/>
      <c r="C7" s="627"/>
      <c r="D7" s="492">
        <f>入力フォーム!B7</f>
        <v>0</v>
      </c>
      <c r="E7" s="489"/>
      <c r="F7" s="489"/>
      <c r="G7" s="489"/>
      <c r="H7" s="489"/>
      <c r="I7" s="493"/>
      <c r="J7" s="489">
        <f>入力フォーム!I7</f>
        <v>0</v>
      </c>
      <c r="K7" s="489"/>
      <c r="L7" s="489"/>
      <c r="M7" s="489"/>
      <c r="N7" s="490"/>
    </row>
    <row r="8" spans="1:14">
      <c r="A8" s="628" t="s">
        <v>55</v>
      </c>
      <c r="B8" s="344"/>
      <c r="C8" s="629"/>
      <c r="D8" s="164" t="s">
        <v>56</v>
      </c>
      <c r="E8" s="630">
        <f>入力フォーム!B10</f>
        <v>0</v>
      </c>
      <c r="F8" s="630"/>
      <c r="G8" s="630"/>
      <c r="H8" s="630"/>
      <c r="I8" s="630"/>
      <c r="J8" s="630"/>
      <c r="K8" s="630"/>
      <c r="L8" s="630"/>
      <c r="M8" s="630"/>
      <c r="N8" s="631"/>
    </row>
    <row r="9" spans="1:14" ht="16">
      <c r="A9" s="380"/>
      <c r="B9" s="381"/>
      <c r="C9" s="382"/>
      <c r="D9" s="632">
        <f>入力フォーム!C10</f>
        <v>0</v>
      </c>
      <c r="E9" s="484"/>
      <c r="F9" s="484"/>
      <c r="G9" s="484"/>
      <c r="H9" s="484"/>
      <c r="I9" s="484"/>
      <c r="J9" s="484"/>
      <c r="K9" s="484"/>
      <c r="L9" s="484"/>
      <c r="M9" s="484"/>
      <c r="N9" s="633"/>
    </row>
    <row r="10" spans="1:14" ht="15" thickBot="1">
      <c r="A10" s="383"/>
      <c r="B10" s="384"/>
      <c r="C10" s="385"/>
      <c r="D10" s="165" t="s">
        <v>42</v>
      </c>
      <c r="E10" s="304">
        <f>入力フォーム!F10</f>
        <v>0</v>
      </c>
      <c r="F10" s="305"/>
      <c r="G10" s="305"/>
      <c r="H10" s="305"/>
      <c r="I10" s="634"/>
      <c r="J10" s="641"/>
      <c r="K10" s="642"/>
      <c r="L10" s="642"/>
      <c r="M10" s="642"/>
      <c r="N10" s="643"/>
    </row>
    <row r="11" spans="1:14" ht="4.25" customHeight="1" thickBot="1">
      <c r="A11" s="28"/>
      <c r="B11" s="28"/>
      <c r="C11" s="28"/>
      <c r="D11" s="28"/>
      <c r="E11" s="29"/>
      <c r="F11" s="29"/>
      <c r="G11" s="29"/>
      <c r="H11" s="28"/>
      <c r="I11" s="28"/>
      <c r="J11" s="29"/>
      <c r="K11" s="29"/>
      <c r="L11" s="29"/>
      <c r="M11" s="29"/>
      <c r="N11" s="29"/>
    </row>
    <row r="12" spans="1:14">
      <c r="A12" s="610" t="s">
        <v>54</v>
      </c>
      <c r="B12" s="611"/>
      <c r="C12" s="612"/>
      <c r="D12" s="613">
        <f>入力フォーム!H11</f>
        <v>0</v>
      </c>
      <c r="E12" s="614"/>
      <c r="F12" s="614"/>
      <c r="G12" s="614"/>
      <c r="H12" s="614"/>
      <c r="I12" s="614"/>
      <c r="J12" s="616" t="s">
        <v>44</v>
      </c>
      <c r="K12" s="617"/>
      <c r="L12" s="617"/>
      <c r="M12" s="617"/>
      <c r="N12" s="618"/>
    </row>
    <row r="13" spans="1:14" ht="20.149999999999999" customHeight="1">
      <c r="A13" s="339" t="s">
        <v>152</v>
      </c>
      <c r="B13" s="340"/>
      <c r="C13" s="341"/>
      <c r="D13" s="592">
        <f>'１.団体申込書'!D13</f>
        <v>0</v>
      </c>
      <c r="E13" s="593"/>
      <c r="F13" s="593"/>
      <c r="G13" s="593"/>
      <c r="H13" s="593"/>
      <c r="I13" s="593"/>
      <c r="J13" s="594">
        <f>入力フォーム!J11</f>
        <v>0</v>
      </c>
      <c r="K13" s="595"/>
      <c r="L13" s="595"/>
      <c r="M13" s="595"/>
      <c r="N13" s="596"/>
    </row>
    <row r="14" spans="1:14">
      <c r="A14" s="342"/>
      <c r="B14" s="343"/>
      <c r="C14" s="344"/>
      <c r="D14" s="619" t="s">
        <v>177</v>
      </c>
      <c r="E14" s="620"/>
      <c r="F14" s="620"/>
      <c r="G14" s="621"/>
      <c r="H14" s="494">
        <f>入力フォーム!H12</f>
        <v>0</v>
      </c>
      <c r="I14" s="494"/>
      <c r="J14" s="494"/>
      <c r="K14" s="494"/>
      <c r="L14" s="494"/>
      <c r="M14" s="494"/>
      <c r="N14" s="495"/>
    </row>
    <row r="15" spans="1:14" ht="16.5" thickBot="1">
      <c r="A15" s="600" t="s">
        <v>182</v>
      </c>
      <c r="B15" s="601"/>
      <c r="C15" s="384"/>
      <c r="D15" s="166" t="s">
        <v>42</v>
      </c>
      <c r="E15" s="602">
        <f>入力フォーム!F13</f>
        <v>0</v>
      </c>
      <c r="F15" s="603"/>
      <c r="G15" s="604"/>
      <c r="H15" s="605" t="s">
        <v>153</v>
      </c>
      <c r="I15" s="606"/>
      <c r="J15" s="607">
        <f>入力フォーム!I13</f>
        <v>0</v>
      </c>
      <c r="K15" s="608"/>
      <c r="L15" s="608"/>
      <c r="M15" s="608"/>
      <c r="N15" s="609"/>
    </row>
    <row r="16" spans="1:14">
      <c r="A16" s="610" t="s">
        <v>54</v>
      </c>
      <c r="B16" s="611"/>
      <c r="C16" s="612"/>
      <c r="D16" s="613">
        <f>入力フォーム!H14</f>
        <v>0</v>
      </c>
      <c r="E16" s="614"/>
      <c r="F16" s="614"/>
      <c r="G16" s="614"/>
      <c r="H16" s="614"/>
      <c r="I16" s="615"/>
      <c r="J16" s="616" t="s">
        <v>44</v>
      </c>
      <c r="K16" s="617"/>
      <c r="L16" s="617"/>
      <c r="M16" s="617"/>
      <c r="N16" s="618"/>
    </row>
    <row r="17" spans="1:14" ht="20.149999999999999" customHeight="1">
      <c r="A17" s="339" t="s">
        <v>154</v>
      </c>
      <c r="B17" s="340"/>
      <c r="C17" s="341"/>
      <c r="D17" s="592">
        <f>入力フォーム!F14</f>
        <v>0</v>
      </c>
      <c r="E17" s="593"/>
      <c r="F17" s="593"/>
      <c r="G17" s="593"/>
      <c r="H17" s="593"/>
      <c r="I17" s="593"/>
      <c r="J17" s="594">
        <f>入力フォーム!J14</f>
        <v>0</v>
      </c>
      <c r="K17" s="595"/>
      <c r="L17" s="595"/>
      <c r="M17" s="595"/>
      <c r="N17" s="596"/>
    </row>
    <row r="18" spans="1:14" ht="20.149999999999999" customHeight="1">
      <c r="A18" s="342"/>
      <c r="B18" s="343"/>
      <c r="C18" s="344"/>
      <c r="D18" s="496" t="s">
        <v>177</v>
      </c>
      <c r="E18" s="497"/>
      <c r="F18" s="497"/>
      <c r="G18" s="498"/>
      <c r="H18" s="494">
        <f>入力フォーム!H15</f>
        <v>0</v>
      </c>
      <c r="I18" s="494"/>
      <c r="J18" s="494"/>
      <c r="K18" s="494"/>
      <c r="L18" s="494"/>
      <c r="M18" s="494"/>
      <c r="N18" s="495"/>
    </row>
    <row r="19" spans="1:14" ht="18" customHeight="1">
      <c r="A19" s="597" t="s">
        <v>155</v>
      </c>
      <c r="B19" s="598"/>
      <c r="C19" s="599"/>
      <c r="D19" s="496" t="s">
        <v>156</v>
      </c>
      <c r="E19" s="497"/>
      <c r="F19" s="497"/>
      <c r="G19" s="498"/>
      <c r="H19" s="494">
        <f>入力フォーム!E24</f>
        <v>0</v>
      </c>
      <c r="I19" s="494"/>
      <c r="J19" s="494"/>
      <c r="K19" s="494"/>
      <c r="L19" s="494"/>
      <c r="M19" s="494"/>
      <c r="N19" s="495"/>
    </row>
    <row r="20" spans="1:14" ht="15" thickBot="1">
      <c r="A20" s="579" t="s">
        <v>183</v>
      </c>
      <c r="B20" s="580"/>
      <c r="C20" s="581"/>
      <c r="D20" s="166" t="s">
        <v>42</v>
      </c>
      <c r="E20" s="582">
        <f>入力フォーム!F16</f>
        <v>0</v>
      </c>
      <c r="F20" s="583"/>
      <c r="G20" s="584"/>
      <c r="H20" s="585" t="s">
        <v>153</v>
      </c>
      <c r="I20" s="586"/>
      <c r="J20" s="587">
        <f>入力フォーム!I16</f>
        <v>0</v>
      </c>
      <c r="K20" s="588"/>
      <c r="L20" s="588"/>
      <c r="M20" s="588"/>
      <c r="N20" s="589"/>
    </row>
    <row r="21" spans="1:14">
      <c r="A21" s="590" t="s">
        <v>178</v>
      </c>
      <c r="B21" s="590"/>
      <c r="C21" s="590"/>
      <c r="D21" s="590"/>
      <c r="E21" s="590"/>
      <c r="F21" s="590"/>
      <c r="G21" s="590"/>
      <c r="H21" s="590"/>
      <c r="I21" s="590"/>
      <c r="J21" s="590"/>
      <c r="K21" s="590"/>
      <c r="L21" s="590"/>
      <c r="M21" s="590"/>
      <c r="N21" s="590"/>
    </row>
    <row r="22" spans="1:14">
      <c r="A22" s="591" t="s">
        <v>57</v>
      </c>
      <c r="B22" s="591"/>
      <c r="C22" s="591"/>
      <c r="D22" s="591"/>
      <c r="E22" s="591"/>
      <c r="F22" s="591"/>
      <c r="G22" s="591"/>
      <c r="H22" s="591"/>
      <c r="I22" s="591"/>
      <c r="J22" s="591"/>
      <c r="K22" s="591"/>
      <c r="L22" s="591"/>
      <c r="M22" s="591"/>
      <c r="N22" s="591"/>
    </row>
    <row r="23" spans="1:14" ht="4.25" customHeight="1" thickBot="1">
      <c r="A23" s="17"/>
      <c r="B23" s="17"/>
      <c r="C23" s="17"/>
    </row>
    <row r="24" spans="1:14">
      <c r="A24" s="572" t="s">
        <v>54</v>
      </c>
      <c r="B24" s="573"/>
      <c r="C24" s="573"/>
      <c r="D24" s="574">
        <f>入力フォーム!H20</f>
        <v>0</v>
      </c>
      <c r="E24" s="574"/>
      <c r="F24" s="574"/>
      <c r="G24" s="574"/>
      <c r="H24" s="574"/>
      <c r="I24" s="574"/>
      <c r="J24" s="575" t="s">
        <v>44</v>
      </c>
      <c r="K24" s="575"/>
      <c r="L24" s="575"/>
      <c r="M24" s="575"/>
      <c r="N24" s="576"/>
    </row>
    <row r="25" spans="1:14" ht="21.5" thickBot="1">
      <c r="A25" s="577" t="s">
        <v>169</v>
      </c>
      <c r="B25" s="578"/>
      <c r="C25" s="578"/>
      <c r="D25" s="409">
        <f>入力フォーム!F20</f>
        <v>0</v>
      </c>
      <c r="E25" s="409"/>
      <c r="F25" s="409"/>
      <c r="G25" s="409"/>
      <c r="H25" s="409"/>
      <c r="I25" s="409"/>
      <c r="J25" s="409">
        <f>入力フォーム!J20</f>
        <v>0</v>
      </c>
      <c r="K25" s="409"/>
      <c r="L25" s="409"/>
      <c r="M25" s="409"/>
      <c r="N25" s="410"/>
    </row>
    <row r="26" spans="1:14">
      <c r="A26" s="566" t="s">
        <v>170</v>
      </c>
      <c r="B26" s="566"/>
      <c r="C26" s="566"/>
      <c r="D26" s="566"/>
      <c r="E26" s="566"/>
      <c r="F26" s="566"/>
      <c r="G26" s="566"/>
      <c r="H26" s="566"/>
      <c r="I26" s="566"/>
      <c r="J26" s="566"/>
      <c r="K26" s="566"/>
      <c r="L26" s="566"/>
      <c r="M26" s="566"/>
      <c r="N26" s="566"/>
    </row>
    <row r="27" spans="1:14">
      <c r="A27" s="30" t="s">
        <v>171</v>
      </c>
      <c r="B27" s="30"/>
      <c r="C27" s="30"/>
      <c r="D27" s="30"/>
      <c r="E27" s="30"/>
      <c r="F27" s="30"/>
      <c r="G27" s="30"/>
      <c r="H27" s="480" t="s">
        <v>172</v>
      </c>
      <c r="I27" s="480"/>
      <c r="J27" s="480"/>
      <c r="K27" s="480"/>
      <c r="L27" s="480"/>
      <c r="M27" s="480"/>
      <c r="N27" s="18">
        <f>入力フォーム!E26</f>
        <v>0</v>
      </c>
    </row>
    <row r="28" spans="1:14" ht="21.5" thickBot="1">
      <c r="A28" s="14" t="str">
        <f>IF(入力フォーム!J5="男子","【男子シングルス】選手名",IF(入力フォーム!J5="女子","【女子シングルス】選手名",""))</f>
        <v/>
      </c>
      <c r="B28" s="20"/>
      <c r="C28" s="16"/>
      <c r="D28" s="16"/>
      <c r="E28" s="31"/>
      <c r="F28" s="31"/>
      <c r="G28" s="31"/>
      <c r="H28" s="31"/>
      <c r="I28" s="31"/>
      <c r="J28" s="31"/>
      <c r="K28" s="31"/>
      <c r="L28" s="31"/>
      <c r="M28" s="31"/>
      <c r="N28" s="31"/>
    </row>
    <row r="29" spans="1:14">
      <c r="A29" s="411" t="s">
        <v>48</v>
      </c>
      <c r="B29" s="539" t="s">
        <v>39</v>
      </c>
      <c r="C29" s="540"/>
      <c r="D29" s="540"/>
      <c r="E29" s="540"/>
      <c r="F29" s="567" t="s">
        <v>49</v>
      </c>
      <c r="G29" s="569" t="s">
        <v>173</v>
      </c>
      <c r="H29" s="411" t="s">
        <v>48</v>
      </c>
      <c r="I29" s="571" t="s">
        <v>58</v>
      </c>
      <c r="J29" s="540"/>
      <c r="K29" s="540"/>
      <c r="L29" s="540"/>
      <c r="M29" s="567" t="s">
        <v>49</v>
      </c>
      <c r="N29" s="569" t="s">
        <v>173</v>
      </c>
    </row>
    <row r="30" spans="1:14" ht="17.149999999999999" customHeight="1">
      <c r="A30" s="412"/>
      <c r="B30" s="426" t="s">
        <v>50</v>
      </c>
      <c r="C30" s="427"/>
      <c r="D30" s="427"/>
      <c r="E30" s="427"/>
      <c r="F30" s="568"/>
      <c r="G30" s="570"/>
      <c r="H30" s="412"/>
      <c r="I30" s="430" t="s">
        <v>50</v>
      </c>
      <c r="J30" s="427"/>
      <c r="K30" s="427"/>
      <c r="L30" s="427"/>
      <c r="M30" s="568"/>
      <c r="N30" s="570"/>
    </row>
    <row r="31" spans="1:14" ht="14.15" customHeight="1" thickBot="1">
      <c r="A31" s="413"/>
      <c r="B31" s="162" t="s">
        <v>191</v>
      </c>
      <c r="C31" s="431" t="s">
        <v>245</v>
      </c>
      <c r="D31" s="431"/>
      <c r="E31" s="431"/>
      <c r="F31" s="431"/>
      <c r="G31" s="434"/>
      <c r="H31" s="413"/>
      <c r="I31" s="162" t="s">
        <v>191</v>
      </c>
      <c r="J31" s="431" t="s">
        <v>245</v>
      </c>
      <c r="K31" s="431"/>
      <c r="L31" s="431"/>
      <c r="M31" s="431"/>
      <c r="N31" s="434"/>
    </row>
    <row r="32" spans="1:14">
      <c r="A32" s="554">
        <v>1</v>
      </c>
      <c r="B32" s="556">
        <f>入力フォーム!B39</f>
        <v>0</v>
      </c>
      <c r="C32" s="557"/>
      <c r="D32" s="557"/>
      <c r="E32" s="557"/>
      <c r="F32" s="541">
        <f>入力フォーム!B40</f>
        <v>0</v>
      </c>
      <c r="G32" s="543">
        <f>入力フォーム!B42</f>
        <v>0</v>
      </c>
      <c r="H32" s="558">
        <v>3</v>
      </c>
      <c r="I32" s="450">
        <f>入力フォーム!D39</f>
        <v>0</v>
      </c>
      <c r="J32" s="557"/>
      <c r="K32" s="557"/>
      <c r="L32" s="557" t="s">
        <v>290</v>
      </c>
      <c r="M32" s="541">
        <f>入力フォーム!D40</f>
        <v>0</v>
      </c>
      <c r="N32" s="543">
        <f>入力フォーム!D42</f>
        <v>0</v>
      </c>
    </row>
    <row r="33" spans="1:14" ht="18.5">
      <c r="A33" s="555"/>
      <c r="B33" s="545">
        <f>入力フォーム!B38</f>
        <v>0</v>
      </c>
      <c r="C33" s="542"/>
      <c r="D33" s="542"/>
      <c r="E33" s="542"/>
      <c r="F33" s="542"/>
      <c r="G33" s="544"/>
      <c r="H33" s="559"/>
      <c r="I33" s="516">
        <f>入力フォーム!D38</f>
        <v>0</v>
      </c>
      <c r="J33" s="542"/>
      <c r="K33" s="542"/>
      <c r="L33" s="542"/>
      <c r="M33" s="542"/>
      <c r="N33" s="544"/>
    </row>
    <row r="34" spans="1:14">
      <c r="A34" s="530"/>
      <c r="B34" s="162" t="s">
        <v>191</v>
      </c>
      <c r="C34" s="532">
        <f>入力フォーム!B41</f>
        <v>0</v>
      </c>
      <c r="D34" s="532"/>
      <c r="E34" s="532"/>
      <c r="F34" s="532"/>
      <c r="G34" s="546"/>
      <c r="H34" s="560"/>
      <c r="I34" s="162" t="s">
        <v>191</v>
      </c>
      <c r="J34" s="532">
        <f>入力フォーム!D41</f>
        <v>0</v>
      </c>
      <c r="K34" s="532"/>
      <c r="L34" s="532"/>
      <c r="M34" s="532"/>
      <c r="N34" s="546"/>
    </row>
    <row r="35" spans="1:14">
      <c r="A35" s="555">
        <v>2</v>
      </c>
      <c r="B35" s="562">
        <f>入力フォーム!C39</f>
        <v>0</v>
      </c>
      <c r="C35" s="563"/>
      <c r="D35" s="563"/>
      <c r="E35" s="563"/>
      <c r="F35" s="552">
        <f>入力フォーム!C40</f>
        <v>0</v>
      </c>
      <c r="G35" s="451">
        <f>入力フォーム!C42</f>
        <v>0</v>
      </c>
      <c r="H35" s="440">
        <v>4</v>
      </c>
      <c r="I35" s="565">
        <f>入力フォーム!E39</f>
        <v>0</v>
      </c>
      <c r="J35" s="563"/>
      <c r="K35" s="563"/>
      <c r="L35" s="563" t="s">
        <v>290</v>
      </c>
      <c r="M35" s="552">
        <f>入力フォーム!E40</f>
        <v>0</v>
      </c>
      <c r="N35" s="451">
        <f>入力フォーム!E42</f>
        <v>0</v>
      </c>
    </row>
    <row r="36" spans="1:14" ht="18.5">
      <c r="A36" s="555"/>
      <c r="B36" s="545">
        <f>入力フォーム!C38</f>
        <v>0</v>
      </c>
      <c r="C36" s="542"/>
      <c r="D36" s="542"/>
      <c r="E36" s="542"/>
      <c r="F36" s="542"/>
      <c r="G36" s="544"/>
      <c r="H36" s="440"/>
      <c r="I36" s="516">
        <f>入力フォーム!E38</f>
        <v>0</v>
      </c>
      <c r="J36" s="542"/>
      <c r="K36" s="542"/>
      <c r="L36" s="542"/>
      <c r="M36" s="542"/>
      <c r="N36" s="544"/>
    </row>
    <row r="37" spans="1:14" ht="15" thickBot="1">
      <c r="A37" s="561"/>
      <c r="B37" s="163" t="s">
        <v>191</v>
      </c>
      <c r="C37" s="501">
        <f>入力フォーム!C41</f>
        <v>0</v>
      </c>
      <c r="D37" s="501"/>
      <c r="E37" s="501"/>
      <c r="F37" s="501"/>
      <c r="G37" s="553"/>
      <c r="H37" s="564"/>
      <c r="I37" s="163" t="s">
        <v>191</v>
      </c>
      <c r="J37" s="501">
        <f>入力フォーム!E41</f>
        <v>0</v>
      </c>
      <c r="K37" s="501"/>
      <c r="L37" s="501"/>
      <c r="M37" s="501"/>
      <c r="N37" s="553"/>
    </row>
    <row r="38" spans="1:14" ht="21.5" thickBot="1">
      <c r="A38" s="6" t="str">
        <f>IF(入力フォーム!J5="男子","【男子ダブルス】選手名",IF(入力フォーム!J5="女子","【女子ダブルス】選手名",""))</f>
        <v/>
      </c>
      <c r="B38" s="16"/>
      <c r="C38" s="19"/>
      <c r="D38" s="19"/>
      <c r="F38" s="21"/>
      <c r="G38" s="21"/>
      <c r="H38" s="21"/>
      <c r="I38" s="21"/>
      <c r="J38" s="21"/>
      <c r="K38" s="21"/>
      <c r="L38" s="19"/>
    </row>
    <row r="39" spans="1:14">
      <c r="A39" s="536" t="s">
        <v>48</v>
      </c>
      <c r="B39" s="539" t="s">
        <v>58</v>
      </c>
      <c r="C39" s="540"/>
      <c r="D39" s="540"/>
      <c r="E39" s="540"/>
      <c r="F39" s="540"/>
      <c r="G39" s="416" t="s">
        <v>49</v>
      </c>
      <c r="H39" s="539" t="s">
        <v>58</v>
      </c>
      <c r="I39" s="540"/>
      <c r="J39" s="540"/>
      <c r="K39" s="540"/>
      <c r="L39" s="540"/>
      <c r="M39" s="416" t="s">
        <v>49</v>
      </c>
      <c r="N39" s="547" t="s">
        <v>174</v>
      </c>
    </row>
    <row r="40" spans="1:14" ht="17.149999999999999" customHeight="1">
      <c r="A40" s="537"/>
      <c r="B40" s="426" t="s">
        <v>50</v>
      </c>
      <c r="C40" s="427"/>
      <c r="D40" s="427"/>
      <c r="E40" s="427"/>
      <c r="F40" s="427"/>
      <c r="G40" s="417"/>
      <c r="H40" s="426" t="s">
        <v>51</v>
      </c>
      <c r="I40" s="427"/>
      <c r="J40" s="427"/>
      <c r="K40" s="427"/>
      <c r="L40" s="427"/>
      <c r="M40" s="417"/>
      <c r="N40" s="548"/>
    </row>
    <row r="41" spans="1:14" ht="15" thickBot="1">
      <c r="A41" s="538"/>
      <c r="B41" s="550" t="s">
        <v>191</v>
      </c>
      <c r="C41" s="551"/>
      <c r="D41" s="431" t="s">
        <v>245</v>
      </c>
      <c r="E41" s="431"/>
      <c r="F41" s="431"/>
      <c r="G41" s="432"/>
      <c r="H41" s="550" t="s">
        <v>191</v>
      </c>
      <c r="I41" s="551"/>
      <c r="J41" s="431" t="s">
        <v>245</v>
      </c>
      <c r="K41" s="431"/>
      <c r="L41" s="431"/>
      <c r="M41" s="432"/>
      <c r="N41" s="549"/>
    </row>
    <row r="42" spans="1:14">
      <c r="A42" s="530">
        <v>1</v>
      </c>
      <c r="B42" s="448">
        <f>入力フォーム!B48</f>
        <v>0</v>
      </c>
      <c r="C42" s="449"/>
      <c r="D42" s="449"/>
      <c r="E42" s="449"/>
      <c r="F42" s="450"/>
      <c r="G42" s="534">
        <f>入力フォーム!B49</f>
        <v>0</v>
      </c>
      <c r="H42" s="334">
        <f>入力フォーム!C48</f>
        <v>0</v>
      </c>
      <c r="I42" s="335"/>
      <c r="J42" s="335"/>
      <c r="K42" s="335"/>
      <c r="L42" s="535"/>
      <c r="M42" s="534">
        <f>入力フォーム!C49</f>
        <v>0</v>
      </c>
      <c r="N42" s="521">
        <f>入力フォーム!B51</f>
        <v>0</v>
      </c>
    </row>
    <row r="43" spans="1:14" ht="18.5">
      <c r="A43" s="507"/>
      <c r="B43" s="514">
        <f>入力フォーム!B47</f>
        <v>0</v>
      </c>
      <c r="C43" s="515"/>
      <c r="D43" s="515"/>
      <c r="E43" s="515"/>
      <c r="F43" s="516"/>
      <c r="G43" s="445"/>
      <c r="H43" s="389">
        <f>入力フォーム!C47</f>
        <v>0</v>
      </c>
      <c r="I43" s="390"/>
      <c r="J43" s="390"/>
      <c r="K43" s="390"/>
      <c r="L43" s="517"/>
      <c r="M43" s="445"/>
      <c r="N43" s="512"/>
    </row>
    <row r="44" spans="1:14">
      <c r="A44" s="531"/>
      <c r="B44" s="523" t="s">
        <v>191</v>
      </c>
      <c r="C44" s="524"/>
      <c r="D44" s="532">
        <f>入力フォーム!B50</f>
        <v>0</v>
      </c>
      <c r="E44" s="532"/>
      <c r="F44" s="532"/>
      <c r="G44" s="533"/>
      <c r="H44" s="523" t="s">
        <v>191</v>
      </c>
      <c r="I44" s="524"/>
      <c r="J44" s="528">
        <f>入力フォーム!C50</f>
        <v>0</v>
      </c>
      <c r="K44" s="528"/>
      <c r="L44" s="528"/>
      <c r="M44" s="529"/>
      <c r="N44" s="522"/>
    </row>
    <row r="45" spans="1:14">
      <c r="A45" s="507">
        <v>2</v>
      </c>
      <c r="B45" s="467">
        <f>入力フォーム!D48</f>
        <v>0</v>
      </c>
      <c r="C45" s="468"/>
      <c r="D45" s="468"/>
      <c r="E45" s="468"/>
      <c r="F45" s="469"/>
      <c r="G45" s="465">
        <f>入力フォーム!D49</f>
        <v>0</v>
      </c>
      <c r="H45" s="509">
        <f>入力フォーム!E48</f>
        <v>0</v>
      </c>
      <c r="I45" s="510"/>
      <c r="J45" s="510"/>
      <c r="K45" s="510"/>
      <c r="L45" s="511"/>
      <c r="M45" s="465">
        <f>入力フォーム!E49</f>
        <v>0</v>
      </c>
      <c r="N45" s="512">
        <f>入力フォーム!D51</f>
        <v>0</v>
      </c>
    </row>
    <row r="46" spans="1:14" ht="18.5">
      <c r="A46" s="507"/>
      <c r="B46" s="514">
        <f>入力フォーム!D47</f>
        <v>0</v>
      </c>
      <c r="C46" s="515"/>
      <c r="D46" s="515"/>
      <c r="E46" s="515"/>
      <c r="F46" s="516"/>
      <c r="G46" s="445"/>
      <c r="H46" s="389">
        <f>入力フォーム!E47</f>
        <v>0</v>
      </c>
      <c r="I46" s="390"/>
      <c r="J46" s="390"/>
      <c r="K46" s="390"/>
      <c r="L46" s="517"/>
      <c r="M46" s="445"/>
      <c r="N46" s="512"/>
    </row>
    <row r="47" spans="1:14">
      <c r="A47" s="507"/>
      <c r="B47" s="523" t="s">
        <v>191</v>
      </c>
      <c r="C47" s="524"/>
      <c r="D47" s="525">
        <f>入力フォーム!D50</f>
        <v>0</v>
      </c>
      <c r="E47" s="526"/>
      <c r="F47" s="526"/>
      <c r="G47" s="527"/>
      <c r="H47" s="523" t="s">
        <v>191</v>
      </c>
      <c r="I47" s="524"/>
      <c r="J47" s="532">
        <f>入力フォーム!E50</f>
        <v>0</v>
      </c>
      <c r="K47" s="532"/>
      <c r="L47" s="532"/>
      <c r="M47" s="533"/>
      <c r="N47" s="512"/>
    </row>
    <row r="48" spans="1:14">
      <c r="A48" s="530">
        <v>3</v>
      </c>
      <c r="B48" s="467">
        <f>入力フォーム!F48</f>
        <v>0</v>
      </c>
      <c r="C48" s="468"/>
      <c r="D48" s="468"/>
      <c r="E48" s="468"/>
      <c r="F48" s="469"/>
      <c r="G48" s="465">
        <f>入力フォーム!F49</f>
        <v>0</v>
      </c>
      <c r="H48" s="509">
        <f>入力フォーム!G48</f>
        <v>0</v>
      </c>
      <c r="I48" s="510"/>
      <c r="J48" s="510"/>
      <c r="K48" s="510"/>
      <c r="L48" s="511"/>
      <c r="M48" s="444">
        <f>入力フォーム!G49</f>
        <v>0</v>
      </c>
      <c r="N48" s="521">
        <f>入力フォーム!F51</f>
        <v>0</v>
      </c>
    </row>
    <row r="49" spans="1:14" ht="18.5">
      <c r="A49" s="507"/>
      <c r="B49" s="514">
        <f>入力フォーム!F47</f>
        <v>0</v>
      </c>
      <c r="C49" s="515"/>
      <c r="D49" s="515"/>
      <c r="E49" s="515"/>
      <c r="F49" s="516"/>
      <c r="G49" s="445"/>
      <c r="H49" s="389">
        <f>入力フォーム!G47</f>
        <v>0</v>
      </c>
      <c r="I49" s="390"/>
      <c r="J49" s="390"/>
      <c r="K49" s="390"/>
      <c r="L49" s="517"/>
      <c r="M49" s="445"/>
      <c r="N49" s="512"/>
    </row>
    <row r="50" spans="1:14">
      <c r="A50" s="531"/>
      <c r="B50" s="523" t="s">
        <v>191</v>
      </c>
      <c r="C50" s="524"/>
      <c r="D50" s="525">
        <f>入力フォーム!F50</f>
        <v>0</v>
      </c>
      <c r="E50" s="526"/>
      <c r="F50" s="526"/>
      <c r="G50" s="527"/>
      <c r="H50" s="523" t="s">
        <v>191</v>
      </c>
      <c r="I50" s="524"/>
      <c r="J50" s="528">
        <f>入力フォーム!G50</f>
        <v>0</v>
      </c>
      <c r="K50" s="528"/>
      <c r="L50" s="528"/>
      <c r="M50" s="529"/>
      <c r="N50" s="522"/>
    </row>
    <row r="51" spans="1:14">
      <c r="A51" s="507">
        <v>4</v>
      </c>
      <c r="B51" s="467">
        <f>入力フォーム!H48</f>
        <v>0</v>
      </c>
      <c r="C51" s="468"/>
      <c r="D51" s="468"/>
      <c r="E51" s="468"/>
      <c r="F51" s="469"/>
      <c r="G51" s="465">
        <f>入力フォーム!H49</f>
        <v>0</v>
      </c>
      <c r="H51" s="509">
        <f>入力フォーム!I48</f>
        <v>0</v>
      </c>
      <c r="I51" s="510"/>
      <c r="J51" s="510"/>
      <c r="K51" s="510"/>
      <c r="L51" s="511"/>
      <c r="M51" s="465">
        <f>入力フォーム!I49</f>
        <v>0</v>
      </c>
      <c r="N51" s="512">
        <f>入力フォーム!H51</f>
        <v>0</v>
      </c>
    </row>
    <row r="52" spans="1:14" ht="18.5">
      <c r="A52" s="507"/>
      <c r="B52" s="514">
        <f>入力フォーム!H47</f>
        <v>0</v>
      </c>
      <c r="C52" s="515"/>
      <c r="D52" s="515"/>
      <c r="E52" s="515"/>
      <c r="F52" s="516"/>
      <c r="G52" s="445"/>
      <c r="H52" s="389">
        <f>入力フォーム!I47</f>
        <v>0</v>
      </c>
      <c r="I52" s="390"/>
      <c r="J52" s="390"/>
      <c r="K52" s="390"/>
      <c r="L52" s="517"/>
      <c r="M52" s="445"/>
      <c r="N52" s="512"/>
    </row>
    <row r="53" spans="1:14" ht="15" thickBot="1">
      <c r="A53" s="508"/>
      <c r="B53" s="499" t="s">
        <v>191</v>
      </c>
      <c r="C53" s="500"/>
      <c r="D53" s="518">
        <f>入力フォーム!H50</f>
        <v>0</v>
      </c>
      <c r="E53" s="519"/>
      <c r="F53" s="519"/>
      <c r="G53" s="520"/>
      <c r="H53" s="499" t="s">
        <v>191</v>
      </c>
      <c r="I53" s="500"/>
      <c r="J53" s="501">
        <f>入力フォーム!I50</f>
        <v>0</v>
      </c>
      <c r="K53" s="501"/>
      <c r="L53" s="501"/>
      <c r="M53" s="502"/>
      <c r="N53" s="513"/>
    </row>
    <row r="54" spans="1:14" ht="4.25" customHeight="1">
      <c r="A54" s="21"/>
      <c r="B54" s="22"/>
      <c r="C54" s="18"/>
      <c r="D54" s="18"/>
      <c r="E54" s="18"/>
      <c r="F54" s="18"/>
      <c r="G54" s="23"/>
      <c r="H54" s="23"/>
      <c r="I54" s="22"/>
      <c r="J54" s="18"/>
      <c r="K54" s="18"/>
      <c r="L54" s="18"/>
      <c r="M54" s="18"/>
      <c r="N54" s="24"/>
    </row>
    <row r="55" spans="1:14" ht="12.9" customHeight="1">
      <c r="B55" s="503" t="s">
        <v>175</v>
      </c>
      <c r="C55" s="503"/>
      <c r="D55" s="503"/>
      <c r="E55" s="503"/>
      <c r="F55" s="503"/>
      <c r="G55" s="503"/>
      <c r="H55" s="503"/>
      <c r="I55" s="503"/>
      <c r="J55" s="503"/>
      <c r="K55" s="503"/>
      <c r="L55" s="503"/>
      <c r="M55" s="503"/>
    </row>
    <row r="56" spans="1:14">
      <c r="B56" s="503"/>
      <c r="C56" s="503"/>
      <c r="D56" s="503"/>
      <c r="E56" s="503"/>
      <c r="F56" s="503"/>
      <c r="G56" s="503"/>
      <c r="H56" s="503"/>
      <c r="I56" s="503"/>
      <c r="J56" s="503"/>
      <c r="K56" s="503"/>
      <c r="L56" s="503"/>
      <c r="M56" s="503"/>
    </row>
    <row r="57" spans="1:14" ht="4.25" customHeight="1">
      <c r="B57" s="204"/>
      <c r="C57" s="204"/>
      <c r="D57" s="204"/>
      <c r="E57" s="204"/>
      <c r="F57" s="204"/>
      <c r="G57" s="204"/>
    </row>
    <row r="58" spans="1:14">
      <c r="A58" s="485" t="s">
        <v>192</v>
      </c>
      <c r="B58" s="485"/>
      <c r="C58" s="486">
        <f>入力フォーム!G2</f>
        <v>0</v>
      </c>
      <c r="D58" s="486"/>
      <c r="E58" s="486"/>
      <c r="F58" s="205"/>
      <c r="G58" s="205"/>
    </row>
    <row r="59" spans="1:14" ht="4.25" customHeight="1">
      <c r="C59" s="206"/>
      <c r="D59" s="206"/>
      <c r="E59" s="18"/>
    </row>
    <row r="60" spans="1:14" ht="18.5">
      <c r="A60" s="16"/>
      <c r="B60" s="484">
        <f>+D7</f>
        <v>0</v>
      </c>
      <c r="C60" s="484"/>
      <c r="D60" s="484"/>
      <c r="E60" s="484"/>
      <c r="F60" s="504" t="s">
        <v>53</v>
      </c>
      <c r="G60" s="504"/>
      <c r="H60" s="504"/>
      <c r="I60" s="505">
        <f>入力フォーム!I10</f>
        <v>0</v>
      </c>
      <c r="J60" s="505"/>
      <c r="K60" s="505"/>
      <c r="L60" s="506" t="s">
        <v>59</v>
      </c>
      <c r="M60" s="506"/>
      <c r="N60" s="506"/>
    </row>
  </sheetData>
  <sheetProtection algorithmName="SHA-512" hashValue="gML33XcPvUDtwsFYDGFptbzdp8xefnMqRSK1xRs5GrIyeTr3q0d1pamHy8WV/4yf8VS5ZuYgX4LmvjegRvT3jQ==" saltValue="78CIFj5uVX2byU2miYAK8Q==" spinCount="100000" sheet="1" objects="1" scenarios="1"/>
  <protectedRanges>
    <protectedRange sqref="D59:M59 A59:B59 H60:M60 F58:G58 W26:X26 A60:D60" name="範囲1_1"/>
    <protectedRange sqref="C59" name="範囲1_1_1"/>
    <protectedRange sqref="F60" name="範囲1"/>
    <protectedRange sqref="D58:E58 A58" name="範囲1_4"/>
    <protectedRange sqref="C58" name="範囲1_1_1_3"/>
  </protectedRanges>
  <mergeCells count="160">
    <mergeCell ref="A1:N1"/>
    <mergeCell ref="A3:M3"/>
    <mergeCell ref="A4:D4"/>
    <mergeCell ref="E4:I4"/>
    <mergeCell ref="J4:N4"/>
    <mergeCell ref="A5:D5"/>
    <mergeCell ref="E5:I5"/>
    <mergeCell ref="J5:N5"/>
    <mergeCell ref="J10:N10"/>
    <mergeCell ref="A12:C12"/>
    <mergeCell ref="D12:I12"/>
    <mergeCell ref="J12:N12"/>
    <mergeCell ref="A13:C14"/>
    <mergeCell ref="D13:I13"/>
    <mergeCell ref="J13:N13"/>
    <mergeCell ref="D14:G14"/>
    <mergeCell ref="A6:C6"/>
    <mergeCell ref="A7:C7"/>
    <mergeCell ref="A8:C10"/>
    <mergeCell ref="E8:F8"/>
    <mergeCell ref="G8:N8"/>
    <mergeCell ref="D9:N9"/>
    <mergeCell ref="E10:I10"/>
    <mergeCell ref="D17:I17"/>
    <mergeCell ref="J17:N17"/>
    <mergeCell ref="A19:C19"/>
    <mergeCell ref="D19:G19"/>
    <mergeCell ref="H19:N19"/>
    <mergeCell ref="H18:N18"/>
    <mergeCell ref="A15:C15"/>
    <mergeCell ref="E15:G15"/>
    <mergeCell ref="H15:I15"/>
    <mergeCell ref="J15:N15"/>
    <mergeCell ref="A16:C16"/>
    <mergeCell ref="D16:I16"/>
    <mergeCell ref="J16:N16"/>
    <mergeCell ref="A24:C24"/>
    <mergeCell ref="D24:I24"/>
    <mergeCell ref="J24:N24"/>
    <mergeCell ref="A25:C25"/>
    <mergeCell ref="D25:I25"/>
    <mergeCell ref="J25:N25"/>
    <mergeCell ref="A20:C20"/>
    <mergeCell ref="E20:G20"/>
    <mergeCell ref="H20:I20"/>
    <mergeCell ref="J20:N20"/>
    <mergeCell ref="A21:N21"/>
    <mergeCell ref="A22:N22"/>
    <mergeCell ref="A26:N26"/>
    <mergeCell ref="H27:M27"/>
    <mergeCell ref="A29:A31"/>
    <mergeCell ref="B29:E29"/>
    <mergeCell ref="F29:F30"/>
    <mergeCell ref="G29:G30"/>
    <mergeCell ref="H29:H31"/>
    <mergeCell ref="I29:L29"/>
    <mergeCell ref="M29:M30"/>
    <mergeCell ref="N29:N30"/>
    <mergeCell ref="B30:E30"/>
    <mergeCell ref="I30:L30"/>
    <mergeCell ref="C31:G31"/>
    <mergeCell ref="J31:N31"/>
    <mergeCell ref="A32:A34"/>
    <mergeCell ref="B32:E32"/>
    <mergeCell ref="F32:F33"/>
    <mergeCell ref="G32:G33"/>
    <mergeCell ref="H32:H34"/>
    <mergeCell ref="I32:L32"/>
    <mergeCell ref="A35:A37"/>
    <mergeCell ref="B35:E35"/>
    <mergeCell ref="F35:F36"/>
    <mergeCell ref="G35:G36"/>
    <mergeCell ref="H35:H37"/>
    <mergeCell ref="I35:L35"/>
    <mergeCell ref="M32:M33"/>
    <mergeCell ref="N32:N33"/>
    <mergeCell ref="B33:E33"/>
    <mergeCell ref="I33:L33"/>
    <mergeCell ref="C34:G34"/>
    <mergeCell ref="J34:N34"/>
    <mergeCell ref="N39:N41"/>
    <mergeCell ref="B40:F40"/>
    <mergeCell ref="H40:L40"/>
    <mergeCell ref="B41:C41"/>
    <mergeCell ref="D41:G41"/>
    <mergeCell ref="M35:M36"/>
    <mergeCell ref="N35:N36"/>
    <mergeCell ref="B36:E36"/>
    <mergeCell ref="I36:L36"/>
    <mergeCell ref="C37:G37"/>
    <mergeCell ref="J37:N37"/>
    <mergeCell ref="H41:I41"/>
    <mergeCell ref="J41:M41"/>
    <mergeCell ref="A42:A44"/>
    <mergeCell ref="B42:F42"/>
    <mergeCell ref="G42:G43"/>
    <mergeCell ref="H42:L42"/>
    <mergeCell ref="M42:M43"/>
    <mergeCell ref="A39:A41"/>
    <mergeCell ref="B39:F39"/>
    <mergeCell ref="G39:G40"/>
    <mergeCell ref="H39:L39"/>
    <mergeCell ref="M39:M40"/>
    <mergeCell ref="N45:N47"/>
    <mergeCell ref="B46:F46"/>
    <mergeCell ref="H46:L46"/>
    <mergeCell ref="B47:C47"/>
    <mergeCell ref="D47:G47"/>
    <mergeCell ref="N42:N44"/>
    <mergeCell ref="B43:F43"/>
    <mergeCell ref="H43:L43"/>
    <mergeCell ref="B44:C44"/>
    <mergeCell ref="D44:G44"/>
    <mergeCell ref="H44:I44"/>
    <mergeCell ref="J44:M44"/>
    <mergeCell ref="H47:I47"/>
    <mergeCell ref="J47:M47"/>
    <mergeCell ref="A48:A50"/>
    <mergeCell ref="B48:F48"/>
    <mergeCell ref="G48:G49"/>
    <mergeCell ref="H48:L48"/>
    <mergeCell ref="M48:M49"/>
    <mergeCell ref="A45:A47"/>
    <mergeCell ref="B45:F45"/>
    <mergeCell ref="G45:G46"/>
    <mergeCell ref="H45:L45"/>
    <mergeCell ref="M45:M46"/>
    <mergeCell ref="B53:C53"/>
    <mergeCell ref="D53:G53"/>
    <mergeCell ref="N48:N50"/>
    <mergeCell ref="B49:F49"/>
    <mergeCell ref="H49:L49"/>
    <mergeCell ref="B50:C50"/>
    <mergeCell ref="D50:G50"/>
    <mergeCell ref="H50:I50"/>
    <mergeCell ref="J50:M50"/>
    <mergeCell ref="B60:E60"/>
    <mergeCell ref="A58:B58"/>
    <mergeCell ref="C58:E58"/>
    <mergeCell ref="J6:N6"/>
    <mergeCell ref="J7:N7"/>
    <mergeCell ref="D6:I6"/>
    <mergeCell ref="D7:I7"/>
    <mergeCell ref="H14:N14"/>
    <mergeCell ref="A17:C18"/>
    <mergeCell ref="D18:G18"/>
    <mergeCell ref="H53:I53"/>
    <mergeCell ref="J53:M53"/>
    <mergeCell ref="B55:M56"/>
    <mergeCell ref="F60:H60"/>
    <mergeCell ref="I60:K60"/>
    <mergeCell ref="L60:N60"/>
    <mergeCell ref="A51:A53"/>
    <mergeCell ref="B51:F51"/>
    <mergeCell ref="G51:G52"/>
    <mergeCell ref="H51:L51"/>
    <mergeCell ref="M51:M52"/>
    <mergeCell ref="N51:N53"/>
    <mergeCell ref="B52:F52"/>
    <mergeCell ref="H52:L52"/>
  </mergeCells>
  <phoneticPr fontId="1"/>
  <conditionalFormatting sqref="D6:D7 E8 D9 J10:J11 D24:D25 M42:N42 M43 M45:N45 M46 M48:N48 M49 M51:N51 M52 I54">
    <cfRule type="cellIs" dxfId="13" priority="20" operator="equal">
      <formula>0</formula>
    </cfRule>
  </conditionalFormatting>
  <conditionalFormatting sqref="D12:D14 B31:B37">
    <cfRule type="cellIs" dxfId="12" priority="9" operator="equal">
      <formula>0</formula>
    </cfRule>
  </conditionalFormatting>
  <conditionalFormatting sqref="D16:D19">
    <cfRule type="cellIs" dxfId="11" priority="3" operator="equal">
      <formula>0</formula>
    </cfRule>
  </conditionalFormatting>
  <conditionalFormatting sqref="E5">
    <cfRule type="cellIs" dxfId="10" priority="16" operator="equal">
      <formula>0</formula>
    </cfRule>
  </conditionalFormatting>
  <conditionalFormatting sqref="E15">
    <cfRule type="cellIs" dxfId="9" priority="13" operator="equal">
      <formula>0</formula>
    </cfRule>
  </conditionalFormatting>
  <conditionalFormatting sqref="E20">
    <cfRule type="cellIs" dxfId="8" priority="11" operator="equal">
      <formula>0</formula>
    </cfRule>
  </conditionalFormatting>
  <conditionalFormatting sqref="F32:G33 F35:G36 G42:G43 G45:G46 G48:G49 G51:G52">
    <cfRule type="cellIs" dxfId="7" priority="17" operator="equal">
      <formula>0</formula>
    </cfRule>
  </conditionalFormatting>
  <conditionalFormatting sqref="G8">
    <cfRule type="cellIs" dxfId="6" priority="19" operator="equal">
      <formula>0</formula>
    </cfRule>
  </conditionalFormatting>
  <conditionalFormatting sqref="H14">
    <cfRule type="cellIs" dxfId="5" priority="14" operator="equal">
      <formula>0</formula>
    </cfRule>
  </conditionalFormatting>
  <conditionalFormatting sqref="H18:H19">
    <cfRule type="cellIs" dxfId="4" priority="4" operator="equal">
      <formula>0</formula>
    </cfRule>
  </conditionalFormatting>
  <conditionalFormatting sqref="H41:H53 B41:B54">
    <cfRule type="cellIs" dxfId="3" priority="1" operator="equal">
      <formula>0</formula>
    </cfRule>
  </conditionalFormatting>
  <conditionalFormatting sqref="I31 I34 I37">
    <cfRule type="cellIs" dxfId="2" priority="2" operator="equal">
      <formula>0</formula>
    </cfRule>
  </conditionalFormatting>
  <conditionalFormatting sqref="J15">
    <cfRule type="cellIs" dxfId="1" priority="12" operator="equal">
      <formula>0</formula>
    </cfRule>
  </conditionalFormatting>
  <conditionalFormatting sqref="M32:N33 J35:N36">
    <cfRule type="cellIs" dxfId="0" priority="18" operator="equal">
      <formula>0</formula>
    </cfRule>
  </conditionalFormatting>
  <printOptions horizontalCentered="1" verticalCentered="1"/>
  <pageMargins left="0.78740157480314965" right="0.59055118110236227" top="0.39370078740157483" bottom="0.39370078740157483" header="0.31496062992125984" footer="0.39370078740157483"/>
  <pageSetup paperSize="9" scale="83" orientation="portrait" r:id="rId1"/>
  <headerFooter scaleWithDoc="0" alignWithMargins="0">
    <oddFooter xml:space="preserve">&amp;C&amp;"ＭＳ 明朝,標準"&amp;12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D21"/>
  <sheetViews>
    <sheetView workbookViewId="0">
      <selection activeCell="B13" sqref="B13"/>
    </sheetView>
  </sheetViews>
  <sheetFormatPr defaultColWidth="8" defaultRowHeight="14.5"/>
  <cols>
    <col min="1" max="1" width="35.1640625" style="34" customWidth="1"/>
    <col min="2" max="2" width="42.1640625" style="34" customWidth="1"/>
    <col min="3" max="16384" width="8" style="34"/>
  </cols>
  <sheetData>
    <row r="1" spans="1:4">
      <c r="B1" s="208">
        <f>入力フォーム!G2</f>
        <v>0</v>
      </c>
    </row>
    <row r="2" spans="1:4" ht="21">
      <c r="A2" s="35"/>
      <c r="B2" s="35"/>
      <c r="C2" s="36"/>
      <c r="D2" s="36"/>
    </row>
    <row r="3" spans="1:4" ht="50.15" customHeight="1">
      <c r="A3" s="645" t="s">
        <v>246</v>
      </c>
      <c r="B3" s="645"/>
      <c r="C3" s="37"/>
      <c r="D3" s="37"/>
    </row>
    <row r="5" spans="1:4" ht="21">
      <c r="A5" s="646" t="s">
        <v>193</v>
      </c>
      <c r="B5" s="646"/>
      <c r="C5" s="36"/>
      <c r="D5" s="36"/>
    </row>
    <row r="6" spans="1:4" ht="29.4" customHeight="1"/>
    <row r="7" spans="1:4" ht="60" customHeight="1">
      <c r="A7" s="647" t="s">
        <v>207</v>
      </c>
      <c r="B7" s="647"/>
    </row>
    <row r="9" spans="1:4" ht="23.4" customHeight="1">
      <c r="A9" s="38" t="s">
        <v>194</v>
      </c>
      <c r="B9" s="167">
        <f>入力フォーム!F5</f>
        <v>0</v>
      </c>
    </row>
    <row r="11" spans="1:4" ht="24" customHeight="1">
      <c r="A11" s="39" t="s">
        <v>195</v>
      </c>
      <c r="B11" s="168">
        <f>入力フォーム!B7</f>
        <v>0</v>
      </c>
    </row>
    <row r="12" spans="1:4" ht="16">
      <c r="A12" s="40"/>
    </row>
    <row r="13" spans="1:4" ht="24" customHeight="1">
      <c r="A13" s="39" t="s">
        <v>196</v>
      </c>
      <c r="B13" s="167">
        <f>入力フォーム!F14</f>
        <v>0</v>
      </c>
    </row>
    <row r="14" spans="1:4" ht="72.650000000000006" customHeight="1">
      <c r="A14" s="41"/>
    </row>
    <row r="15" spans="1:4" ht="95" customHeight="1">
      <c r="A15" s="647" t="s">
        <v>264</v>
      </c>
      <c r="B15" s="647"/>
    </row>
    <row r="16" spans="1:4" ht="25.25" customHeight="1">
      <c r="A16" s="648" t="s">
        <v>197</v>
      </c>
      <c r="B16" s="648"/>
    </row>
    <row r="17" spans="1:1" ht="40.4" customHeight="1"/>
    <row r="20" spans="1:1">
      <c r="A20" s="644" t="s">
        <v>247</v>
      </c>
    </row>
    <row r="21" spans="1:1">
      <c r="A21" s="644"/>
    </row>
  </sheetData>
  <sheetProtection algorithmName="SHA-512" hashValue="f5g7elDOPDCHLaPkm5Sljj8hlUjLGNimyWfPpFwRDcSKAiEorZfC61iswhITjXN5wvrDHCYHpp7daEazmYzHYw==" saltValue="PKKg4UQdx+Zjc4x4OjXDEg==" spinCount="100000" sheet="1" objects="1" scenarios="1"/>
  <mergeCells count="6">
    <mergeCell ref="A20:A21"/>
    <mergeCell ref="A3:B3"/>
    <mergeCell ref="A5:B5"/>
    <mergeCell ref="A7:B7"/>
    <mergeCell ref="A15:B15"/>
    <mergeCell ref="A16:B16"/>
  </mergeCells>
  <phoneticPr fontId="1"/>
  <printOptions horizontalCentered="1"/>
  <pageMargins left="0.70866141732283472" right="0.70866141732283472" top="0.74803149606299213" bottom="0.74803149606299213" header="0.31496062992125984" footer="0.31496062992125984"/>
  <pageSetup paperSize="9" orientation="portrait" blackAndWhite="1"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G22"/>
  <sheetViews>
    <sheetView view="pageBreakPreview" topLeftCell="A10" zoomScaleNormal="100" zoomScaleSheetLayoutView="100" workbookViewId="0">
      <selection activeCell="A16" sqref="A16"/>
    </sheetView>
  </sheetViews>
  <sheetFormatPr defaultColWidth="8.08203125" defaultRowHeight="14.5"/>
  <cols>
    <col min="1" max="1" width="14" style="34" customWidth="1"/>
    <col min="2" max="2" width="18.08203125" style="34" customWidth="1"/>
    <col min="3" max="4" width="6.6640625" style="34" customWidth="1"/>
    <col min="5" max="5" width="4.6640625" style="34" customWidth="1"/>
    <col min="6" max="6" width="23.58203125" style="34" customWidth="1"/>
    <col min="7" max="7" width="8.1640625" style="34" customWidth="1"/>
    <col min="8" max="16384" width="8.08203125" style="34"/>
  </cols>
  <sheetData>
    <row r="1" spans="1:7" ht="20.75" customHeight="1">
      <c r="A1" s="36"/>
      <c r="B1" s="36"/>
      <c r="F1" s="42">
        <f>入力フォーム!G2</f>
        <v>0</v>
      </c>
    </row>
    <row r="2" spans="1:7" ht="9.65" customHeight="1">
      <c r="A2" s="36"/>
      <c r="B2" s="36"/>
    </row>
    <row r="3" spans="1:7" ht="47.75" customHeight="1">
      <c r="A3" s="645" t="str">
        <f>トレーナースペース申込!A3:B3</f>
        <v>令和８年度全国中学校体育大会
第５６回全国中学校バドミントン大会
実行委員会　会長　田貝　太樹也　様</v>
      </c>
      <c r="B3" s="645"/>
      <c r="C3" s="645"/>
      <c r="D3" s="645"/>
    </row>
    <row r="4" spans="1:7" ht="30" customHeight="1">
      <c r="C4" s="43" t="str">
        <f>"学校名"</f>
        <v>学校名</v>
      </c>
      <c r="D4" s="661">
        <f>入力フォーム!B7</f>
        <v>0</v>
      </c>
      <c r="E4" s="661"/>
      <c r="F4" s="661"/>
    </row>
    <row r="5" spans="1:7" ht="30" customHeight="1">
      <c r="C5" s="44" t="str">
        <f>"校長名"</f>
        <v>校長名</v>
      </c>
      <c r="D5" s="662">
        <f>入力フォーム!I10</f>
        <v>0</v>
      </c>
      <c r="E5" s="662"/>
      <c r="F5" s="662"/>
    </row>
    <row r="6" spans="1:7" ht="30" customHeight="1">
      <c r="C6" s="44" t="str">
        <f>"所在地"</f>
        <v>所在地</v>
      </c>
      <c r="D6" s="663">
        <f>入力フォーム!C10</f>
        <v>0</v>
      </c>
      <c r="E6" s="663"/>
      <c r="F6" s="663"/>
    </row>
    <row r="7" spans="1:7" ht="20.149999999999999" customHeight="1">
      <c r="C7" s="44" t="str">
        <f>"電　話"</f>
        <v>電　話</v>
      </c>
      <c r="D7" s="174"/>
      <c r="E7" s="664">
        <f>入力フォーム!F10</f>
        <v>0</v>
      </c>
      <c r="F7" s="664"/>
    </row>
    <row r="8" spans="1:7" ht="14.15" customHeight="1"/>
    <row r="9" spans="1:7" ht="30" customHeight="1">
      <c r="A9" s="659" t="s">
        <v>209</v>
      </c>
      <c r="B9" s="659"/>
      <c r="C9" s="659"/>
      <c r="D9" s="659"/>
      <c r="E9" s="659"/>
      <c r="F9" s="659"/>
      <c r="G9" s="46"/>
    </row>
    <row r="10" spans="1:7" ht="14.15" customHeight="1">
      <c r="A10" s="45"/>
      <c r="B10" s="45"/>
      <c r="C10" s="45"/>
      <c r="D10" s="45"/>
      <c r="E10" s="45"/>
      <c r="F10" s="45"/>
      <c r="G10" s="46"/>
    </row>
    <row r="11" spans="1:7" ht="36" customHeight="1">
      <c r="A11" s="660" t="s">
        <v>208</v>
      </c>
      <c r="B11" s="660"/>
      <c r="C11" s="660"/>
      <c r="D11" s="660"/>
      <c r="E11" s="660"/>
      <c r="F11" s="660"/>
    </row>
    <row r="12" spans="1:7" ht="45.65" customHeight="1">
      <c r="A12" s="169" t="s">
        <v>198</v>
      </c>
      <c r="B12" s="150">
        <f>入力フォーム!B5</f>
        <v>0</v>
      </c>
      <c r="C12" s="658" t="s">
        <v>80</v>
      </c>
      <c r="D12" s="658"/>
      <c r="E12" s="649">
        <f>入力フォーム!D5</f>
        <v>0</v>
      </c>
      <c r="F12" s="649"/>
    </row>
    <row r="13" spans="1:7" ht="42.65" customHeight="1">
      <c r="A13" s="169" t="s">
        <v>194</v>
      </c>
      <c r="B13" s="150">
        <f>入力フォーム!F5</f>
        <v>0</v>
      </c>
      <c r="C13" s="658" t="s">
        <v>212</v>
      </c>
      <c r="D13" s="658"/>
      <c r="E13" s="649" t="str">
        <f>入力フォーム!J5&amp;"団体戦"</f>
        <v>団体戦</v>
      </c>
      <c r="F13" s="649"/>
    </row>
    <row r="14" spans="1:7" ht="16.25" customHeight="1">
      <c r="A14" s="170" t="s">
        <v>199</v>
      </c>
      <c r="B14" s="651">
        <f>入力フォーム!F7</f>
        <v>0</v>
      </c>
      <c r="C14" s="652"/>
      <c r="D14" s="652"/>
      <c r="E14" s="652"/>
      <c r="F14" s="172" t="s">
        <v>200</v>
      </c>
    </row>
    <row r="15" spans="1:7" ht="30" customHeight="1">
      <c r="A15" s="171" t="s">
        <v>210</v>
      </c>
      <c r="B15" s="653">
        <f>入力フォーム!B7</f>
        <v>0</v>
      </c>
      <c r="C15" s="654"/>
      <c r="D15" s="654"/>
      <c r="E15" s="654"/>
      <c r="F15" s="175">
        <f>入力フォーム!H5</f>
        <v>0</v>
      </c>
    </row>
    <row r="16" spans="1:7" ht="27" customHeight="1">
      <c r="A16" s="49" t="s">
        <v>211</v>
      </c>
    </row>
    <row r="17" spans="1:6" ht="23.75" customHeight="1">
      <c r="A17" s="170" t="s">
        <v>199</v>
      </c>
      <c r="B17" s="655">
        <f>入力フォーム!H17</f>
        <v>0</v>
      </c>
      <c r="C17" s="655"/>
      <c r="D17" s="655"/>
      <c r="E17" s="655"/>
      <c r="F17" s="655"/>
    </row>
    <row r="18" spans="1:6" ht="46.25" customHeight="1">
      <c r="A18" s="171" t="s">
        <v>201</v>
      </c>
      <c r="B18" s="656">
        <f>入力フォーム!F17</f>
        <v>0</v>
      </c>
      <c r="C18" s="656"/>
      <c r="D18" s="656"/>
      <c r="E18" s="656"/>
      <c r="F18" s="656"/>
    </row>
    <row r="19" spans="1:6" ht="21.65" customHeight="1">
      <c r="A19" s="169" t="s">
        <v>202</v>
      </c>
      <c r="B19" s="657">
        <f>入力フォーム!F18</f>
        <v>0</v>
      </c>
      <c r="C19" s="657"/>
      <c r="D19" s="658" t="s">
        <v>203</v>
      </c>
      <c r="E19" s="658"/>
      <c r="F19" s="47" t="str">
        <f>入力フォーム!H18&amp;入力フォーム!I18</f>
        <v>歳</v>
      </c>
    </row>
    <row r="20" spans="1:6" ht="38.75" customHeight="1">
      <c r="A20" s="173" t="s">
        <v>204</v>
      </c>
      <c r="B20" s="649">
        <f>入力フォーム!G19</f>
        <v>0</v>
      </c>
      <c r="C20" s="649"/>
      <c r="D20" s="649"/>
      <c r="E20" s="649"/>
      <c r="F20" s="649"/>
    </row>
    <row r="21" spans="1:6" ht="11.75" customHeight="1"/>
    <row r="22" spans="1:6" ht="82.25" customHeight="1">
      <c r="A22" s="645" t="s">
        <v>292</v>
      </c>
      <c r="B22" s="650"/>
      <c r="C22" s="650"/>
      <c r="D22" s="650"/>
      <c r="E22" s="650"/>
      <c r="F22" s="650"/>
    </row>
  </sheetData>
  <sheetProtection algorithmName="SHA-512" hashValue="51nSgydWt50Hr4TG5uN/aGMOIGwr4ZviecH/EeT3f3X6qn7vvGllpT0edGvdTr82usBz7DlPl98SfQymJEdkyA==" saltValue="/3PS3K3hC+QP7ccQfeP4FA==" spinCount="100000" sheet="1" objects="1" scenarios="1"/>
  <mergeCells count="19">
    <mergeCell ref="A3:D3"/>
    <mergeCell ref="D4:F4"/>
    <mergeCell ref="D5:F5"/>
    <mergeCell ref="D6:F6"/>
    <mergeCell ref="E7:F7"/>
    <mergeCell ref="A9:F9"/>
    <mergeCell ref="A11:F11"/>
    <mergeCell ref="C12:D12"/>
    <mergeCell ref="E12:F12"/>
    <mergeCell ref="C13:D13"/>
    <mergeCell ref="E13:F13"/>
    <mergeCell ref="B20:F20"/>
    <mergeCell ref="A22:F22"/>
    <mergeCell ref="B14:E14"/>
    <mergeCell ref="B15:E15"/>
    <mergeCell ref="B17:F17"/>
    <mergeCell ref="B18:F18"/>
    <mergeCell ref="B19:C19"/>
    <mergeCell ref="D19:E19"/>
  </mergeCells>
  <phoneticPr fontId="1"/>
  <printOptions horizontalCentered="1" verticalCentered="1"/>
  <pageMargins left="0.59055118110236227" right="0.59055118110236227" top="0.59055118110236227" bottom="0.59055118110236227"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A1:G22"/>
  <sheetViews>
    <sheetView view="pageBreakPreview" zoomScaleNormal="100" zoomScaleSheetLayoutView="100" workbookViewId="0">
      <selection activeCell="A16" sqref="A16"/>
    </sheetView>
  </sheetViews>
  <sheetFormatPr defaultColWidth="8.08203125" defaultRowHeight="14.5"/>
  <cols>
    <col min="1" max="1" width="14" style="34" customWidth="1"/>
    <col min="2" max="2" width="18.08203125" style="34" customWidth="1"/>
    <col min="3" max="3" width="8.58203125" style="34" bestFit="1" customWidth="1"/>
    <col min="4" max="4" width="6.6640625" style="34" customWidth="1"/>
    <col min="5" max="5" width="4.6640625" style="34" customWidth="1"/>
    <col min="6" max="6" width="23.58203125" style="34" customWidth="1"/>
    <col min="7" max="7" width="8.1640625" style="34" customWidth="1"/>
    <col min="8" max="16384" width="8.08203125" style="34"/>
  </cols>
  <sheetData>
    <row r="1" spans="1:7" ht="20.75" customHeight="1">
      <c r="A1" s="36"/>
      <c r="B1" s="36"/>
      <c r="F1" s="42">
        <f>入力フォーム!G2</f>
        <v>0</v>
      </c>
    </row>
    <row r="2" spans="1:7" ht="9.65" customHeight="1">
      <c r="A2" s="36"/>
      <c r="B2" s="36"/>
    </row>
    <row r="3" spans="1:7" ht="47.75" customHeight="1">
      <c r="A3" s="645" t="str">
        <f>トレーナースペース申込!A3:B3</f>
        <v>令和８年度全国中学校体育大会
第５６回全国中学校バドミントン大会
実行委員会　会長　田貝　太樹也　様</v>
      </c>
      <c r="B3" s="645"/>
      <c r="C3" s="645"/>
      <c r="D3" s="645"/>
    </row>
    <row r="4" spans="1:7" ht="30" customHeight="1">
      <c r="C4" s="138" t="s">
        <v>265</v>
      </c>
      <c r="D4" s="661">
        <f>入力フォーム!B7</f>
        <v>0</v>
      </c>
      <c r="E4" s="661"/>
      <c r="F4" s="661"/>
    </row>
    <row r="5" spans="1:7" ht="30">
      <c r="C5" s="139" t="s">
        <v>266</v>
      </c>
      <c r="D5" s="665">
        <f>入力フォーム!I10</f>
        <v>0</v>
      </c>
      <c r="E5" s="665"/>
      <c r="F5" s="665"/>
    </row>
    <row r="6" spans="1:7" ht="18.5">
      <c r="C6" s="44" t="str">
        <f>"所在地"</f>
        <v>所在地</v>
      </c>
      <c r="D6" s="663">
        <f>入力フォーム!C10</f>
        <v>0</v>
      </c>
      <c r="E6" s="663"/>
      <c r="F6" s="663"/>
    </row>
    <row r="7" spans="1:7" ht="20.149999999999999" customHeight="1">
      <c r="C7" s="44" t="str">
        <f>"電　話"</f>
        <v>電　話</v>
      </c>
      <c r="D7" s="667">
        <f>入力フォーム!F10</f>
        <v>0</v>
      </c>
      <c r="E7" s="667"/>
      <c r="F7" s="667"/>
    </row>
    <row r="8" spans="1:7" ht="14.15" customHeight="1"/>
    <row r="9" spans="1:7" ht="30" customHeight="1">
      <c r="A9" s="659" t="s">
        <v>218</v>
      </c>
      <c r="B9" s="659"/>
      <c r="C9" s="659"/>
      <c r="D9" s="659"/>
      <c r="E9" s="659"/>
      <c r="F9" s="659"/>
      <c r="G9" s="46"/>
    </row>
    <row r="10" spans="1:7" ht="14.15" customHeight="1">
      <c r="A10" s="45"/>
      <c r="B10" s="45"/>
      <c r="C10" s="45"/>
      <c r="D10" s="45"/>
      <c r="E10" s="45"/>
      <c r="F10" s="45"/>
      <c r="G10" s="46"/>
    </row>
    <row r="11" spans="1:7" ht="52.25" customHeight="1">
      <c r="A11" s="666" t="s">
        <v>219</v>
      </c>
      <c r="B11" s="666"/>
      <c r="C11" s="666"/>
      <c r="D11" s="666"/>
      <c r="E11" s="666"/>
      <c r="F11" s="666"/>
    </row>
    <row r="12" spans="1:7" ht="45.65" customHeight="1">
      <c r="A12" s="169" t="s">
        <v>198</v>
      </c>
      <c r="B12" s="668">
        <f>入力フォーム!B5</f>
        <v>0</v>
      </c>
      <c r="C12" s="669"/>
      <c r="D12" s="669"/>
      <c r="E12" s="669"/>
      <c r="F12" s="670"/>
    </row>
    <row r="13" spans="1:7" ht="42.65" customHeight="1">
      <c r="A13" s="169" t="s">
        <v>194</v>
      </c>
      <c r="B13" s="47">
        <f>入力フォーム!F5</f>
        <v>0</v>
      </c>
      <c r="C13" s="658" t="s">
        <v>212</v>
      </c>
      <c r="D13" s="658"/>
      <c r="E13" s="657" t="str">
        <f>入力フォーム!J5&amp;"個人戦"</f>
        <v>個人戦</v>
      </c>
      <c r="F13" s="657"/>
    </row>
    <row r="14" spans="1:7" ht="16.25" customHeight="1">
      <c r="A14" s="170" t="s">
        <v>199</v>
      </c>
      <c r="B14" s="651">
        <f>入力フォーム!F7</f>
        <v>0</v>
      </c>
      <c r="C14" s="652"/>
      <c r="D14" s="652"/>
      <c r="E14" s="652"/>
      <c r="F14" s="172" t="s">
        <v>200</v>
      </c>
    </row>
    <row r="15" spans="1:7" ht="30" customHeight="1">
      <c r="A15" s="171" t="s">
        <v>300</v>
      </c>
      <c r="B15" s="653">
        <f>入力フォーム!B7</f>
        <v>0</v>
      </c>
      <c r="C15" s="654"/>
      <c r="D15" s="654"/>
      <c r="E15" s="654"/>
      <c r="F15" s="48">
        <f>入力フォーム!H5</f>
        <v>0</v>
      </c>
    </row>
    <row r="16" spans="1:7" ht="27" customHeight="1">
      <c r="A16" s="50" t="s">
        <v>205</v>
      </c>
    </row>
    <row r="17" spans="1:6" ht="23.75" customHeight="1">
      <c r="A17" s="170" t="s">
        <v>199</v>
      </c>
      <c r="B17" s="655">
        <f>入力フォーム!H20</f>
        <v>0</v>
      </c>
      <c r="C17" s="655"/>
      <c r="D17" s="655"/>
      <c r="E17" s="655"/>
      <c r="F17" s="655"/>
    </row>
    <row r="18" spans="1:6" ht="46.25" customHeight="1">
      <c r="A18" s="171" t="s">
        <v>201</v>
      </c>
      <c r="B18" s="656">
        <f>入力フォーム!F20</f>
        <v>0</v>
      </c>
      <c r="C18" s="656"/>
      <c r="D18" s="656"/>
      <c r="E18" s="656"/>
      <c r="F18" s="656"/>
    </row>
    <row r="19" spans="1:6" ht="21.65" customHeight="1">
      <c r="A19" s="169" t="s">
        <v>202</v>
      </c>
      <c r="B19" s="657">
        <f>入力フォーム!F21</f>
        <v>0</v>
      </c>
      <c r="C19" s="657"/>
      <c r="D19" s="658" t="s">
        <v>203</v>
      </c>
      <c r="E19" s="658"/>
      <c r="F19" s="47" t="str">
        <f>入力フォーム!H21&amp;入力フォーム!I21</f>
        <v>歳</v>
      </c>
    </row>
    <row r="20" spans="1:6" ht="38.75" customHeight="1">
      <c r="A20" s="173" t="s">
        <v>220</v>
      </c>
      <c r="B20" s="649">
        <f>入力フォーム!G22</f>
        <v>0</v>
      </c>
      <c r="C20" s="649"/>
      <c r="D20" s="649"/>
      <c r="E20" s="649"/>
      <c r="F20" s="649"/>
    </row>
    <row r="21" spans="1:6" ht="11.75" customHeight="1"/>
    <row r="22" spans="1:6" ht="77" customHeight="1">
      <c r="A22" s="645" t="s">
        <v>221</v>
      </c>
      <c r="B22" s="650"/>
      <c r="C22" s="650"/>
      <c r="D22" s="650"/>
      <c r="E22" s="650"/>
      <c r="F22" s="650"/>
    </row>
  </sheetData>
  <sheetProtection algorithmName="SHA-512" hashValue="IpCTwhr0L3PIR+o3lqGcxiqjreVLYTYEDaVgVN+PslneB7FU30JbUid2p1Ny5p5B+Acwt+CDxO33nupGcz4URg==" saltValue="9eO7WfuOCeW8UqMgXf625g==" spinCount="100000" sheet="1" objects="1" scenarios="1"/>
  <mergeCells count="18">
    <mergeCell ref="B14:E14"/>
    <mergeCell ref="A3:D3"/>
    <mergeCell ref="D4:F4"/>
    <mergeCell ref="D5:F5"/>
    <mergeCell ref="D6:F6"/>
    <mergeCell ref="A9:F9"/>
    <mergeCell ref="A11:F11"/>
    <mergeCell ref="C13:D13"/>
    <mergeCell ref="E13:F13"/>
    <mergeCell ref="D7:F7"/>
    <mergeCell ref="B12:F12"/>
    <mergeCell ref="A22:F22"/>
    <mergeCell ref="B15:E15"/>
    <mergeCell ref="B17:F17"/>
    <mergeCell ref="B18:F18"/>
    <mergeCell ref="B19:C19"/>
    <mergeCell ref="D19:E19"/>
    <mergeCell ref="B20:F20"/>
  </mergeCells>
  <phoneticPr fontId="1"/>
  <printOptions horizontalCentered="1" verticalCentered="1"/>
  <pageMargins left="0.59055118110236227" right="0.59055118110236227" top="0.59055118110236227" bottom="0.59055118110236227" header="0" footer="0"/>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Q31"/>
  <sheetViews>
    <sheetView workbookViewId="0">
      <selection activeCell="C14" sqref="C14"/>
    </sheetView>
  </sheetViews>
  <sheetFormatPr defaultRowHeight="18"/>
  <cols>
    <col min="1" max="5" width="6.5" customWidth="1"/>
    <col min="6" max="6" width="8.6640625" customWidth="1"/>
    <col min="7" max="12" width="6.5" customWidth="1"/>
  </cols>
  <sheetData>
    <row r="1" spans="1:17" ht="18.5">
      <c r="A1" s="129"/>
      <c r="B1" s="129"/>
      <c r="C1" s="129"/>
      <c r="D1" s="130"/>
      <c r="E1" s="130"/>
      <c r="F1" s="130"/>
      <c r="G1" s="130"/>
      <c r="H1" s="131"/>
      <c r="I1" s="130"/>
      <c r="J1" s="682" t="s">
        <v>248</v>
      </c>
      <c r="K1" s="682"/>
      <c r="L1" s="682"/>
    </row>
    <row r="2" spans="1:17" ht="18.5">
      <c r="A2" s="129"/>
      <c r="B2" s="129"/>
      <c r="C2" s="129"/>
      <c r="D2" s="130"/>
      <c r="E2" s="130"/>
      <c r="F2" s="130"/>
      <c r="G2" s="130"/>
      <c r="H2" s="130"/>
      <c r="I2" s="130"/>
      <c r="J2" s="130"/>
      <c r="K2" s="130"/>
      <c r="L2" s="130"/>
    </row>
    <row r="3" spans="1:17" ht="53" customHeight="1">
      <c r="A3" s="683" t="s">
        <v>249</v>
      </c>
      <c r="B3" s="683"/>
      <c r="C3" s="683"/>
      <c r="D3" s="683"/>
      <c r="E3" s="683"/>
      <c r="F3" s="683"/>
      <c r="G3" s="683"/>
      <c r="H3" s="132"/>
      <c r="I3" s="130"/>
      <c r="J3" s="130"/>
      <c r="K3" s="130"/>
      <c r="L3" s="130"/>
    </row>
    <row r="4" spans="1:17" ht="29">
      <c r="A4" s="130"/>
      <c r="B4" s="130"/>
      <c r="C4" s="130"/>
      <c r="D4" s="130"/>
      <c r="E4" s="130"/>
      <c r="F4" s="136" t="s">
        <v>250</v>
      </c>
      <c r="G4" s="672">
        <f>入力フォーム!B7</f>
        <v>0</v>
      </c>
      <c r="H4" s="672"/>
      <c r="I4" s="672"/>
      <c r="J4" s="672"/>
      <c r="K4" s="672"/>
      <c r="L4" s="672"/>
    </row>
    <row r="5" spans="1:17" ht="29">
      <c r="A5" s="130"/>
      <c r="B5" s="130"/>
      <c r="C5" s="130"/>
      <c r="D5" s="130"/>
      <c r="E5" s="130"/>
      <c r="F5" s="137" t="s">
        <v>251</v>
      </c>
      <c r="G5" s="673">
        <f>入力フォーム!I10</f>
        <v>0</v>
      </c>
      <c r="H5" s="673"/>
      <c r="I5" s="673"/>
      <c r="J5" s="673"/>
      <c r="K5" s="673"/>
      <c r="L5" s="673"/>
      <c r="Q5" s="133"/>
    </row>
    <row r="6" spans="1:17">
      <c r="A6" s="130"/>
      <c r="B6" s="130"/>
      <c r="C6" s="130"/>
      <c r="D6" s="130"/>
      <c r="E6" s="130"/>
      <c r="F6" s="134" t="str">
        <f>"所在地"</f>
        <v>所在地</v>
      </c>
      <c r="G6" s="684">
        <f>入力フォーム!C10</f>
        <v>0</v>
      </c>
      <c r="H6" s="684"/>
      <c r="I6" s="684"/>
      <c r="J6" s="684"/>
      <c r="K6" s="684"/>
      <c r="L6" s="684"/>
    </row>
    <row r="7" spans="1:17">
      <c r="A7" s="130"/>
      <c r="B7" s="130"/>
      <c r="C7" s="130"/>
      <c r="D7" s="130"/>
      <c r="E7" s="130"/>
      <c r="F7" s="134" t="str">
        <f>"電　話"</f>
        <v>電　話</v>
      </c>
      <c r="G7" s="674">
        <f>入力フォーム!F10</f>
        <v>0</v>
      </c>
      <c r="H7" s="674"/>
      <c r="I7" s="674"/>
      <c r="J7" s="674"/>
      <c r="K7" s="674"/>
      <c r="L7" s="674"/>
    </row>
    <row r="8" spans="1:17">
      <c r="A8" s="130"/>
      <c r="B8" s="130"/>
      <c r="C8" s="130"/>
      <c r="D8" s="130"/>
      <c r="E8" s="130"/>
      <c r="F8" s="134" t="str">
        <f>"ＦＡＸ"</f>
        <v>ＦＡＸ</v>
      </c>
      <c r="G8" s="675"/>
      <c r="H8" s="675"/>
      <c r="I8" s="675"/>
      <c r="J8" s="675"/>
      <c r="K8" s="675"/>
      <c r="L8" s="675"/>
    </row>
    <row r="9" spans="1:17">
      <c r="A9" s="130"/>
      <c r="B9" s="130"/>
      <c r="C9" s="130"/>
      <c r="D9" s="130"/>
      <c r="E9" s="130"/>
      <c r="F9" s="130"/>
      <c r="G9" s="130"/>
      <c r="H9" s="130"/>
      <c r="I9" s="130"/>
      <c r="J9" s="130"/>
      <c r="K9" s="130"/>
      <c r="L9" s="130"/>
    </row>
    <row r="10" spans="1:17" ht="23.5">
      <c r="A10" s="685" t="s">
        <v>252</v>
      </c>
      <c r="B10" s="685"/>
      <c r="C10" s="685"/>
      <c r="D10" s="685"/>
      <c r="E10" s="685"/>
      <c r="F10" s="685"/>
      <c r="G10" s="685"/>
      <c r="H10" s="685"/>
      <c r="I10" s="685"/>
      <c r="J10" s="685"/>
      <c r="K10" s="685"/>
      <c r="L10" s="685"/>
    </row>
    <row r="11" spans="1:17">
      <c r="A11" s="178"/>
      <c r="B11" s="178"/>
      <c r="C11" s="178"/>
      <c r="D11" s="178"/>
      <c r="E11" s="178"/>
      <c r="F11" s="178"/>
      <c r="G11" s="178"/>
      <c r="H11" s="178"/>
      <c r="I11" s="178"/>
      <c r="J11" s="178"/>
      <c r="K11" s="178"/>
      <c r="L11" s="178"/>
    </row>
    <row r="12" spans="1:17" ht="44" customHeight="1">
      <c r="A12" s="686" t="s">
        <v>253</v>
      </c>
      <c r="B12" s="686"/>
      <c r="C12" s="686"/>
      <c r="D12" s="686"/>
      <c r="E12" s="686"/>
      <c r="F12" s="686"/>
      <c r="G12" s="686"/>
      <c r="H12" s="686"/>
      <c r="I12" s="686"/>
      <c r="J12" s="686"/>
      <c r="K12" s="686"/>
      <c r="L12" s="686"/>
    </row>
    <row r="13" spans="1:17" ht="33.65" customHeight="1">
      <c r="A13" s="687" t="s">
        <v>198</v>
      </c>
      <c r="B13" s="688"/>
      <c r="C13" s="689">
        <f>入力フォーム!B5</f>
        <v>0</v>
      </c>
      <c r="D13" s="690"/>
      <c r="E13" s="176" t="s">
        <v>194</v>
      </c>
      <c r="F13" s="689">
        <f>入力フォーム!F5</f>
        <v>0</v>
      </c>
      <c r="G13" s="690"/>
      <c r="H13" s="177" t="s">
        <v>254</v>
      </c>
      <c r="I13" s="691">
        <f>入力フォーム!B7</f>
        <v>0</v>
      </c>
      <c r="J13" s="691"/>
      <c r="K13" s="691"/>
      <c r="L13" s="692"/>
    </row>
    <row r="14" spans="1:17">
      <c r="A14" s="50" t="s">
        <v>255</v>
      </c>
      <c r="B14" s="145"/>
      <c r="C14" s="145"/>
      <c r="D14" s="145"/>
      <c r="E14" s="145"/>
      <c r="F14" s="145"/>
      <c r="G14" s="145"/>
      <c r="H14" s="145"/>
      <c r="I14" s="145"/>
      <c r="J14" s="145"/>
      <c r="K14" s="145"/>
      <c r="L14" s="145"/>
    </row>
    <row r="15" spans="1:17">
      <c r="A15" s="676" t="s">
        <v>256</v>
      </c>
      <c r="B15" s="676"/>
      <c r="C15" s="676"/>
      <c r="D15" s="676"/>
      <c r="E15" s="676"/>
      <c r="F15" s="676"/>
      <c r="G15" s="677" t="s">
        <v>257</v>
      </c>
      <c r="H15" s="677"/>
      <c r="I15" s="677"/>
      <c r="J15" s="677"/>
      <c r="K15" s="677"/>
      <c r="L15" s="677"/>
    </row>
    <row r="16" spans="1:17" ht="27.9" customHeight="1">
      <c r="A16" s="680"/>
      <c r="B16" s="680"/>
      <c r="C16" s="680"/>
      <c r="D16" s="680"/>
      <c r="E16" s="680"/>
      <c r="F16" s="680"/>
      <c r="G16" s="681"/>
      <c r="H16" s="681"/>
      <c r="I16" s="681"/>
      <c r="J16" s="681"/>
      <c r="K16" s="681"/>
      <c r="L16" s="681"/>
    </row>
    <row r="17" spans="1:12" ht="27.9" customHeight="1">
      <c r="A17" s="680"/>
      <c r="B17" s="680"/>
      <c r="C17" s="680"/>
      <c r="D17" s="680"/>
      <c r="E17" s="680"/>
      <c r="F17" s="680"/>
      <c r="G17" s="681"/>
      <c r="H17" s="681"/>
      <c r="I17" s="681"/>
      <c r="J17" s="681"/>
      <c r="K17" s="681"/>
      <c r="L17" s="681"/>
    </row>
    <row r="18" spans="1:12" ht="27.9" customHeight="1">
      <c r="A18" s="680"/>
      <c r="B18" s="680"/>
      <c r="C18" s="680"/>
      <c r="D18" s="680"/>
      <c r="E18" s="680"/>
      <c r="F18" s="680"/>
      <c r="G18" s="681"/>
      <c r="H18" s="681"/>
      <c r="I18" s="681"/>
      <c r="J18" s="681"/>
      <c r="K18" s="681"/>
      <c r="L18" s="681"/>
    </row>
    <row r="19" spans="1:12" ht="27.9" customHeight="1">
      <c r="A19" s="680"/>
      <c r="B19" s="680"/>
      <c r="C19" s="680"/>
      <c r="D19" s="680"/>
      <c r="E19" s="680"/>
      <c r="F19" s="680"/>
      <c r="G19" s="681"/>
      <c r="H19" s="681"/>
      <c r="I19" s="681"/>
      <c r="J19" s="681"/>
      <c r="K19" s="681"/>
      <c r="L19" s="681"/>
    </row>
    <row r="20" spans="1:12" ht="27.9" customHeight="1">
      <c r="A20" s="680"/>
      <c r="B20" s="680"/>
      <c r="C20" s="680"/>
      <c r="D20" s="680"/>
      <c r="E20" s="680"/>
      <c r="F20" s="680"/>
      <c r="G20" s="681"/>
      <c r="H20" s="681"/>
      <c r="I20" s="681"/>
      <c r="J20" s="681"/>
      <c r="K20" s="681"/>
      <c r="L20" s="681"/>
    </row>
    <row r="21" spans="1:12" ht="27.9" customHeight="1">
      <c r="A21" s="680"/>
      <c r="B21" s="680"/>
      <c r="C21" s="680"/>
      <c r="D21" s="680"/>
      <c r="E21" s="680"/>
      <c r="F21" s="680"/>
      <c r="G21" s="681"/>
      <c r="H21" s="681"/>
      <c r="I21" s="681"/>
      <c r="J21" s="681"/>
      <c r="K21" s="681"/>
      <c r="L21" s="681"/>
    </row>
    <row r="22" spans="1:12" ht="27.9" customHeight="1">
      <c r="A22" s="680"/>
      <c r="B22" s="680"/>
      <c r="C22" s="680"/>
      <c r="D22" s="680"/>
      <c r="E22" s="680"/>
      <c r="F22" s="680"/>
      <c r="G22" s="681"/>
      <c r="H22" s="681"/>
      <c r="I22" s="681"/>
      <c r="J22" s="681"/>
      <c r="K22" s="681"/>
      <c r="L22" s="681"/>
    </row>
    <row r="23" spans="1:12" ht="27.9" customHeight="1">
      <c r="A23" s="680"/>
      <c r="B23" s="680"/>
      <c r="C23" s="680"/>
      <c r="D23" s="680"/>
      <c r="E23" s="680"/>
      <c r="F23" s="680"/>
      <c r="G23" s="681"/>
      <c r="H23" s="681"/>
      <c r="I23" s="681"/>
      <c r="J23" s="681"/>
      <c r="K23" s="681"/>
      <c r="L23" s="681"/>
    </row>
    <row r="24" spans="1:12" s="179" customFormat="1" ht="16.5" customHeight="1"/>
    <row r="25" spans="1:12">
      <c r="A25" s="135" t="s">
        <v>258</v>
      </c>
    </row>
    <row r="26" spans="1:12">
      <c r="A26" s="676" t="s">
        <v>256</v>
      </c>
      <c r="B26" s="676"/>
      <c r="C26" s="676"/>
      <c r="D26" s="676"/>
      <c r="E26" s="676"/>
      <c r="F26" s="676"/>
      <c r="G26" s="677" t="s">
        <v>257</v>
      </c>
      <c r="H26" s="677"/>
      <c r="I26" s="677"/>
      <c r="J26" s="677"/>
      <c r="K26" s="677"/>
      <c r="L26" s="677"/>
    </row>
    <row r="27" spans="1:12">
      <c r="A27" s="678" t="s">
        <v>259</v>
      </c>
      <c r="B27" s="678"/>
      <c r="C27" s="678"/>
      <c r="D27" s="678"/>
      <c r="E27" s="678"/>
      <c r="F27" s="678"/>
      <c r="G27" s="679" t="s">
        <v>260</v>
      </c>
      <c r="H27" s="679"/>
      <c r="I27" s="679"/>
      <c r="J27" s="679"/>
      <c r="K27" s="679"/>
      <c r="L27" s="679"/>
    </row>
    <row r="28" spans="1:12" ht="15" customHeight="1"/>
    <row r="29" spans="1:12" s="180" customFormat="1" ht="14.5">
      <c r="A29" s="671" t="s">
        <v>261</v>
      </c>
      <c r="B29" s="671"/>
      <c r="C29" s="671"/>
      <c r="D29" s="671"/>
      <c r="E29" s="671"/>
      <c r="F29" s="671"/>
      <c r="G29" s="671"/>
      <c r="H29" s="671"/>
      <c r="I29" s="671"/>
      <c r="J29" s="671"/>
      <c r="K29" s="671"/>
      <c r="L29" s="671"/>
    </row>
    <row r="30" spans="1:12" s="180" customFormat="1" ht="14.5">
      <c r="A30" s="671" t="s">
        <v>262</v>
      </c>
      <c r="B30" s="671"/>
      <c r="C30" s="671"/>
      <c r="D30" s="671"/>
      <c r="E30" s="671"/>
      <c r="F30" s="671"/>
      <c r="G30" s="671"/>
      <c r="H30" s="671"/>
      <c r="I30" s="671"/>
      <c r="J30" s="671"/>
      <c r="K30" s="671"/>
      <c r="L30" s="671"/>
    </row>
    <row r="31" spans="1:12" s="180" customFormat="1" ht="14.5">
      <c r="A31" s="671" t="s">
        <v>263</v>
      </c>
      <c r="B31" s="671"/>
      <c r="C31" s="671"/>
      <c r="D31" s="671"/>
      <c r="E31" s="671"/>
      <c r="F31" s="671"/>
      <c r="G31" s="671"/>
      <c r="H31" s="671"/>
      <c r="I31" s="671"/>
      <c r="J31" s="671"/>
      <c r="K31" s="671"/>
      <c r="L31" s="671"/>
    </row>
  </sheetData>
  <sheetProtection algorithmName="SHA-512" hashValue="X7V/BshhOT820DiroCRkcRMeD5M883luPr86kI6reMgzeUUT1lwsoqY6q0e0QfbkYhM2OTKe23km/NEH4vXdyg==" saltValue="ildbVTyxFOy7tfC0nFJehA==" spinCount="100000" sheet="1" objects="1" scenarios="1"/>
  <mergeCells count="38">
    <mergeCell ref="J1:L1"/>
    <mergeCell ref="A3:G3"/>
    <mergeCell ref="A17:F17"/>
    <mergeCell ref="G17:L17"/>
    <mergeCell ref="G6:L6"/>
    <mergeCell ref="A10:L10"/>
    <mergeCell ref="A12:L12"/>
    <mergeCell ref="A13:B13"/>
    <mergeCell ref="C13:D13"/>
    <mergeCell ref="F13:G13"/>
    <mergeCell ref="I13:L13"/>
    <mergeCell ref="A15:F15"/>
    <mergeCell ref="G15:L15"/>
    <mergeCell ref="A16:F16"/>
    <mergeCell ref="G16:L16"/>
    <mergeCell ref="G23:L23"/>
    <mergeCell ref="A18:F18"/>
    <mergeCell ref="G18:L18"/>
    <mergeCell ref="A19:F19"/>
    <mergeCell ref="G19:L19"/>
    <mergeCell ref="A20:F20"/>
    <mergeCell ref="G20:L20"/>
    <mergeCell ref="A31:L31"/>
    <mergeCell ref="G4:L4"/>
    <mergeCell ref="G5:L5"/>
    <mergeCell ref="G7:L7"/>
    <mergeCell ref="G8:L8"/>
    <mergeCell ref="A26:F26"/>
    <mergeCell ref="G26:L26"/>
    <mergeCell ref="A27:F27"/>
    <mergeCell ref="G27:L27"/>
    <mergeCell ref="A29:L29"/>
    <mergeCell ref="A30:L30"/>
    <mergeCell ref="A21:F21"/>
    <mergeCell ref="G21:L21"/>
    <mergeCell ref="A22:F22"/>
    <mergeCell ref="G22:L22"/>
    <mergeCell ref="A23:F23"/>
  </mergeCells>
  <phoneticPr fontId="1"/>
  <pageMargins left="0.59055118110236227" right="0.59055118110236227" top="0.74803149606299213" bottom="0.74803149606299213" header="0.31496062992125984" footer="0.31496062992125984"/>
  <pageSetup paperSize="9" orientation="portrait" blackAndWhite="1"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83"/>
  <sheetViews>
    <sheetView showZeros="0" view="pageBreakPreview" zoomScale="91" zoomScaleNormal="100" zoomScaleSheetLayoutView="130" workbookViewId="0">
      <selection activeCell="M17" sqref="M17"/>
    </sheetView>
  </sheetViews>
  <sheetFormatPr defaultRowHeight="18"/>
  <cols>
    <col min="1" max="1" width="14.33203125" style="51" customWidth="1"/>
    <col min="2" max="2" width="8.6640625" style="51"/>
    <col min="3" max="3" width="11.83203125" style="51" customWidth="1"/>
    <col min="4" max="4" width="15.6640625" style="51" bestFit="1" customWidth="1"/>
    <col min="5" max="5" width="7.1640625" style="51" bestFit="1" customWidth="1"/>
    <col min="6" max="6" width="21.4140625" style="51" customWidth="1"/>
    <col min="7" max="9" width="8.6640625" style="51"/>
    <col min="10" max="10" width="12" style="51" bestFit="1" customWidth="1"/>
    <col min="11" max="11" width="12.58203125" style="51" customWidth="1"/>
    <col min="12" max="13" width="8.6640625" style="51"/>
    <col min="14" max="14" width="13" style="51" bestFit="1" customWidth="1"/>
    <col min="15" max="15" width="17.58203125" style="51" customWidth="1"/>
    <col min="16" max="23" width="10.6640625" style="51" customWidth="1"/>
    <col min="26" max="26" width="9.4140625" bestFit="1" customWidth="1"/>
  </cols>
  <sheetData>
    <row r="1" spans="1:23">
      <c r="A1" s="51" t="s">
        <v>281</v>
      </c>
      <c r="N1" s="51" t="str">
        <f>_xlfn.IFS(入力フォーム!J5="男子", "BT", 入力フォーム!J5="女子", "GT", TRUE, "")</f>
        <v/>
      </c>
      <c r="O1" s="52" t="s">
        <v>60</v>
      </c>
      <c r="P1" s="53" t="s">
        <v>61</v>
      </c>
      <c r="Q1" s="53" t="s">
        <v>62</v>
      </c>
      <c r="R1" s="53" t="s">
        <v>63</v>
      </c>
      <c r="S1" s="53" t="s">
        <v>64</v>
      </c>
      <c r="T1" s="53" t="s">
        <v>65</v>
      </c>
      <c r="U1" s="53" t="s">
        <v>66</v>
      </c>
      <c r="V1" s="53" t="s">
        <v>67</v>
      </c>
      <c r="W1" s="53"/>
    </row>
    <row r="2" spans="1:23">
      <c r="A2" s="51" t="s">
        <v>282</v>
      </c>
      <c r="N2" s="54">
        <f>入力フォーム!I7</f>
        <v>0</v>
      </c>
      <c r="O2" s="55" t="s">
        <v>68</v>
      </c>
      <c r="P2" s="56">
        <f>D12</f>
        <v>0</v>
      </c>
      <c r="Q2" s="56">
        <f>D13</f>
        <v>0</v>
      </c>
      <c r="R2" s="56">
        <f>D14</f>
        <v>0</v>
      </c>
      <c r="S2" s="56">
        <f>I11</f>
        <v>0</v>
      </c>
      <c r="T2" s="56">
        <f>I12</f>
        <v>0</v>
      </c>
      <c r="U2" s="56">
        <f>I13</f>
        <v>0</v>
      </c>
      <c r="V2" s="56">
        <f>I14</f>
        <v>0</v>
      </c>
      <c r="W2" s="56"/>
    </row>
    <row r="3" spans="1:23" ht="18.5" thickBot="1">
      <c r="A3" s="51" t="s">
        <v>283</v>
      </c>
      <c r="O3" s="55" t="s">
        <v>69</v>
      </c>
      <c r="P3" s="56">
        <f>E12</f>
        <v>0</v>
      </c>
      <c r="Q3" s="56">
        <f>E13</f>
        <v>0</v>
      </c>
      <c r="R3" s="56">
        <f>E14</f>
        <v>0</v>
      </c>
      <c r="S3" s="56">
        <f>J11</f>
        <v>0</v>
      </c>
      <c r="T3" s="56">
        <f>J12</f>
        <v>0</v>
      </c>
      <c r="U3" s="56">
        <f>J13</f>
        <v>0</v>
      </c>
      <c r="V3" s="56">
        <f>J14</f>
        <v>0</v>
      </c>
      <c r="W3" s="56"/>
    </row>
    <row r="4" spans="1:23" ht="29.5" thickBot="1">
      <c r="A4" s="51" t="s">
        <v>284</v>
      </c>
      <c r="N4" s="57" t="s">
        <v>71</v>
      </c>
      <c r="O4" s="58" t="str">
        <f>+N1&amp;","&amp;N2&amp;","&amp;-1&amp;","</f>
        <v>,0,-1,</v>
      </c>
      <c r="P4" s="59"/>
      <c r="Q4" s="59"/>
      <c r="R4" s="59"/>
      <c r="S4" s="59"/>
      <c r="T4" s="59"/>
      <c r="U4" s="60"/>
      <c r="V4" s="60"/>
      <c r="W4" s="60"/>
    </row>
    <row r="5" spans="1:23" ht="18.5" thickBot="1">
      <c r="A5" s="51" t="s">
        <v>285</v>
      </c>
      <c r="O5" s="55"/>
      <c r="P5" s="56"/>
      <c r="Q5" s="56"/>
      <c r="R5" s="56"/>
      <c r="S5" s="56"/>
      <c r="T5" s="56"/>
      <c r="U5" s="56"/>
      <c r="V5" s="56"/>
      <c r="W5" s="56"/>
    </row>
    <row r="6" spans="1:23">
      <c r="N6" s="704" t="s">
        <v>70</v>
      </c>
      <c r="O6" s="58" t="str">
        <f>O1&amp;","&amp;$N$2</f>
        <v>団体,0</v>
      </c>
      <c r="P6" s="59"/>
      <c r="Q6" s="59"/>
      <c r="R6" s="59"/>
      <c r="S6" s="59"/>
      <c r="T6" s="59"/>
      <c r="U6" s="60"/>
      <c r="V6" s="60"/>
      <c r="W6" s="60"/>
    </row>
    <row r="7" spans="1:23" ht="21">
      <c r="A7" s="140"/>
      <c r="B7" s="62"/>
      <c r="C7" s="62" t="str">
        <f>入力フォーム!J5&amp;"団体戦"</f>
        <v>団体戦</v>
      </c>
      <c r="D7" s="62" t="s">
        <v>286</v>
      </c>
      <c r="E7" s="62"/>
      <c r="F7" s="62"/>
      <c r="G7" s="62"/>
      <c r="H7" s="62"/>
      <c r="I7" s="62"/>
      <c r="J7" s="62"/>
      <c r="K7" s="62"/>
      <c r="N7" s="705"/>
      <c r="O7" s="61" t="str">
        <f>+"監督,"&amp;D10</f>
        <v>監督,0</v>
      </c>
      <c r="P7" s="59"/>
      <c r="Q7" s="59"/>
      <c r="R7" s="59"/>
      <c r="S7" s="59"/>
      <c r="T7" s="59"/>
      <c r="U7" s="60"/>
      <c r="V7" s="60"/>
      <c r="W7" s="60"/>
    </row>
    <row r="8" spans="1:23" ht="21">
      <c r="A8" s="140"/>
      <c r="D8" s="62"/>
      <c r="E8" s="62"/>
      <c r="F8" s="62"/>
      <c r="K8" s="62"/>
      <c r="N8" s="705"/>
      <c r="O8" s="61" t="str">
        <f>+"ふりがな,"&amp;E10</f>
        <v>ふりがな,0</v>
      </c>
      <c r="P8" s="59"/>
      <c r="Q8" s="59"/>
      <c r="R8" s="59"/>
      <c r="S8" s="59"/>
      <c r="T8" s="59"/>
      <c r="U8" s="60"/>
      <c r="V8" s="60"/>
      <c r="W8" s="60"/>
    </row>
    <row r="9" spans="1:23" ht="18.75" customHeight="1">
      <c r="A9" s="181" t="str">
        <f>入力フォーム!$B$5&amp;"ブロック"</f>
        <v>ブロック</v>
      </c>
      <c r="B9" s="718" t="str">
        <f>入力フォーム!D5&amp;"位"</f>
        <v>位</v>
      </c>
      <c r="C9" s="713">
        <f>入力フォーム!H5</f>
        <v>0</v>
      </c>
      <c r="D9" s="713"/>
      <c r="E9" s="184">
        <f>入力フォーム!F5</f>
        <v>0</v>
      </c>
      <c r="F9" s="718">
        <f>入力フォーム!B7</f>
        <v>0</v>
      </c>
      <c r="G9" s="718"/>
      <c r="H9" s="718"/>
      <c r="I9" s="718"/>
      <c r="J9" s="712">
        <f>入力フォーム!F7</f>
        <v>0</v>
      </c>
      <c r="K9" s="712"/>
      <c r="L9" s="712"/>
      <c r="N9" s="705"/>
      <c r="O9" s="61" t="str">
        <f>+"コーチ,"&amp;D11</f>
        <v>コーチ,0</v>
      </c>
      <c r="P9" s="59"/>
      <c r="Q9" s="59"/>
      <c r="R9" s="59"/>
      <c r="S9" s="59"/>
      <c r="T9" s="59"/>
      <c r="U9" s="60"/>
      <c r="V9" s="60"/>
      <c r="W9" s="60"/>
    </row>
    <row r="10" spans="1:23" ht="21">
      <c r="A10" s="140"/>
      <c r="B10" s="718"/>
      <c r="C10" s="154" t="s">
        <v>267</v>
      </c>
      <c r="D10" s="154">
        <f>入力フォーム!I30</f>
        <v>0</v>
      </c>
      <c r="E10" s="154">
        <f>入力フォーム!I31</f>
        <v>0</v>
      </c>
      <c r="F10" s="154" t="s">
        <v>298</v>
      </c>
      <c r="G10" s="154">
        <f>入力フォーム!J14</f>
        <v>0</v>
      </c>
      <c r="H10" s="717" t="s">
        <v>297</v>
      </c>
      <c r="I10" s="717"/>
      <c r="J10" s="717">
        <f>入力フォーム!I7</f>
        <v>0</v>
      </c>
      <c r="K10" s="717"/>
      <c r="L10" s="717"/>
      <c r="N10" s="705"/>
      <c r="O10" s="61" t="str">
        <f>+"ふりがな,"&amp;E11</f>
        <v>ふりがな,0</v>
      </c>
      <c r="P10" s="59"/>
      <c r="Q10" s="59"/>
      <c r="R10" s="59"/>
      <c r="S10" s="59"/>
      <c r="T10" s="59"/>
      <c r="U10" s="60"/>
      <c r="V10" s="60"/>
      <c r="W10" s="60"/>
    </row>
    <row r="11" spans="1:23" ht="21">
      <c r="A11" s="140"/>
      <c r="B11" s="718"/>
      <c r="C11" s="186" t="s">
        <v>299</v>
      </c>
      <c r="D11" s="154">
        <f>入力フォーム!J30</f>
        <v>0</v>
      </c>
      <c r="E11" s="154">
        <f>入力フォーム!J31</f>
        <v>0</v>
      </c>
      <c r="F11" s="185" t="s">
        <v>298</v>
      </c>
      <c r="G11" s="154">
        <f>入力フォーム!J17</f>
        <v>0</v>
      </c>
      <c r="H11" s="154" t="s">
        <v>271</v>
      </c>
      <c r="I11" s="154">
        <f>入力フォーム!E30</f>
        <v>0</v>
      </c>
      <c r="J11" s="154">
        <f>入力フォーム!E31</f>
        <v>0</v>
      </c>
      <c r="K11" s="154">
        <f>入力フォーム!E32</f>
        <v>0</v>
      </c>
      <c r="L11" s="154">
        <f>入力フォーム!E33</f>
        <v>0</v>
      </c>
      <c r="N11" s="705"/>
      <c r="O11" s="61" t="str">
        <f>+"マネージャー,"&amp;Z1</f>
        <v>マネージャー,</v>
      </c>
      <c r="P11" s="59"/>
      <c r="Q11" s="59"/>
      <c r="R11" s="59"/>
      <c r="S11" s="59"/>
      <c r="T11" s="59"/>
      <c r="U11" s="60"/>
      <c r="V11" s="60"/>
      <c r="W11" s="60"/>
    </row>
    <row r="12" spans="1:23" ht="21">
      <c r="A12" s="140"/>
      <c r="B12" s="718"/>
      <c r="C12" s="154" t="s">
        <v>268</v>
      </c>
      <c r="D12" s="154">
        <f>入力フォーム!B30</f>
        <v>0</v>
      </c>
      <c r="E12" s="154">
        <f>入力フォーム!B31</f>
        <v>0</v>
      </c>
      <c r="F12" s="154">
        <f>入力フォーム!B32</f>
        <v>0</v>
      </c>
      <c r="G12" s="154">
        <f>入力フォーム!B33</f>
        <v>0</v>
      </c>
      <c r="H12" s="154" t="s">
        <v>272</v>
      </c>
      <c r="I12" s="154">
        <f>入力フォーム!F30</f>
        <v>0</v>
      </c>
      <c r="J12" s="154">
        <f>入力フォーム!F31</f>
        <v>0</v>
      </c>
      <c r="K12" s="154">
        <f>入力フォーム!F32</f>
        <v>0</v>
      </c>
      <c r="L12" s="154">
        <f>入力フォーム!F33</f>
        <v>0</v>
      </c>
      <c r="N12" s="705"/>
      <c r="O12" s="61" t="str">
        <f>+"ふりがな,"&amp;Z2</f>
        <v>ふりがな,</v>
      </c>
      <c r="P12" s="59"/>
      <c r="Q12" s="59"/>
      <c r="R12" s="59"/>
      <c r="S12" s="59"/>
      <c r="T12" s="59"/>
      <c r="U12" s="60"/>
      <c r="V12" s="60"/>
      <c r="W12" s="60"/>
    </row>
    <row r="13" spans="1:23" ht="21">
      <c r="A13" s="140"/>
      <c r="B13" s="718"/>
      <c r="C13" s="154" t="s">
        <v>269</v>
      </c>
      <c r="D13" s="154">
        <f>入力フォーム!C30</f>
        <v>0</v>
      </c>
      <c r="E13" s="154">
        <f>入力フォーム!C31</f>
        <v>0</v>
      </c>
      <c r="F13" s="154">
        <f>入力フォーム!C32</f>
        <v>0</v>
      </c>
      <c r="G13" s="154">
        <f>入力フォーム!C33</f>
        <v>0</v>
      </c>
      <c r="H13" s="154" t="s">
        <v>273</v>
      </c>
      <c r="I13" s="154">
        <f>入力フォーム!G30</f>
        <v>0</v>
      </c>
      <c r="J13" s="154">
        <f>入力フォーム!G31</f>
        <v>0</v>
      </c>
      <c r="K13" s="154">
        <f>入力フォーム!G32</f>
        <v>0</v>
      </c>
      <c r="L13" s="154">
        <f>入力フォーム!G33</f>
        <v>0</v>
      </c>
      <c r="N13" s="705"/>
      <c r="O13" s="61" t="str">
        <f>+O2&amp;","&amp;P2&amp;","&amp;Q2&amp;","&amp;R2&amp;","&amp;S2&amp;","&amp;T2&amp;","&amp;U2&amp;","&amp;V2</f>
        <v>選手,0,0,0,0,0,0,0</v>
      </c>
      <c r="P13" s="59"/>
      <c r="Q13" s="59"/>
      <c r="R13" s="59"/>
      <c r="S13" s="59"/>
      <c r="T13" s="59"/>
      <c r="U13" s="60"/>
      <c r="V13" s="60"/>
      <c r="W13" s="60"/>
    </row>
    <row r="14" spans="1:23" ht="21.5" thickBot="1">
      <c r="A14" s="140"/>
      <c r="B14" s="718"/>
      <c r="C14" s="154" t="s">
        <v>270</v>
      </c>
      <c r="D14" s="154">
        <f>入力フォーム!D30</f>
        <v>0</v>
      </c>
      <c r="E14" s="154">
        <f>入力フォーム!D31</f>
        <v>0</v>
      </c>
      <c r="F14" s="154">
        <f>入力フォーム!D32</f>
        <v>0</v>
      </c>
      <c r="G14" s="154">
        <f>入力フォーム!D33</f>
        <v>0</v>
      </c>
      <c r="H14" s="154" t="s">
        <v>274</v>
      </c>
      <c r="I14" s="154">
        <f>入力フォーム!H30</f>
        <v>0</v>
      </c>
      <c r="J14" s="154">
        <f>入力フォーム!H31</f>
        <v>0</v>
      </c>
      <c r="K14" s="154">
        <f>入力フォーム!H32</f>
        <v>0</v>
      </c>
      <c r="L14" s="154">
        <f>入力フォーム!H33</f>
        <v>0</v>
      </c>
      <c r="N14" s="706"/>
      <c r="O14" s="58" t="str">
        <f>+O3&amp;","&amp;P3&amp;","&amp;Q3&amp;","&amp;R3&amp;","&amp;S3&amp;","&amp;T3&amp;","&amp;U3&amp;","&amp;V3</f>
        <v>ふりがな,0,0,0,0,0,0,0</v>
      </c>
      <c r="P14" s="59"/>
      <c r="Q14" s="59"/>
      <c r="R14" s="59"/>
      <c r="S14" s="59"/>
      <c r="T14" s="59"/>
      <c r="U14" s="60"/>
      <c r="V14" s="60"/>
      <c r="W14" s="60"/>
    </row>
    <row r="15" spans="1:23" ht="23.5">
      <c r="A15" s="140"/>
      <c r="F15" s="183"/>
      <c r="G15" s="182"/>
      <c r="K15" s="62"/>
    </row>
    <row r="16" spans="1:23">
      <c r="J16" s="62"/>
    </row>
    <row r="17" spans="1:23">
      <c r="B17" s="187" t="str">
        <f>入力フォーム!J5&amp;"シングルス"</f>
        <v>シングルス</v>
      </c>
      <c r="D17" s="62" t="s">
        <v>286</v>
      </c>
      <c r="J17" s="62"/>
    </row>
    <row r="18" spans="1:23" ht="18.5" thickBot="1">
      <c r="J18" s="62"/>
      <c r="N18" s="51" t="str">
        <f>_xlfn.IFS(入力フォーム!J5="男子", "BS", 入力フォーム!J5="女子", "GS", TRUE, "")</f>
        <v/>
      </c>
      <c r="O18" s="51" t="str">
        <f>_xlfn.IFS(入力フォーム!J5="男子", "BD", 入力フォーム!J5="女子", "GD", TRUE, "")</f>
        <v/>
      </c>
      <c r="U18" s="55"/>
      <c r="V18" s="55"/>
      <c r="W18" s="55"/>
    </row>
    <row r="19" spans="1:23">
      <c r="A19" s="181" t="str">
        <f>入力フォーム!$B$5&amp;"ブロック"</f>
        <v>ブロック</v>
      </c>
      <c r="B19" s="716" t="s">
        <v>280</v>
      </c>
      <c r="C19" s="188" t="s">
        <v>293</v>
      </c>
      <c r="D19" s="701" t="s">
        <v>276</v>
      </c>
      <c r="E19" s="701" t="s">
        <v>277</v>
      </c>
      <c r="F19" s="701" t="s">
        <v>294</v>
      </c>
      <c r="G19" s="154" t="s">
        <v>296</v>
      </c>
      <c r="H19" s="712" t="s">
        <v>278</v>
      </c>
      <c r="I19" s="712" t="s">
        <v>44</v>
      </c>
      <c r="J19" s="712" t="s">
        <v>279</v>
      </c>
      <c r="K19" s="712" t="s">
        <v>44</v>
      </c>
      <c r="M19" s="693" t="s">
        <v>71</v>
      </c>
      <c r="N19" s="707" t="str">
        <f>入力フォーム!J5&amp;"シングルス"</f>
        <v>シングルス</v>
      </c>
      <c r="O19" s="63" t="str">
        <f>+N18&amp;","&amp;D22&amp;","&amp;N2&amp;","&amp;"-1"&amp;","&amp;D21&amp;""</f>
        <v>,0,0,-1,0</v>
      </c>
      <c r="P19" s="64"/>
      <c r="Q19" s="64"/>
      <c r="R19" s="64"/>
      <c r="S19" s="64"/>
      <c r="T19" s="65"/>
      <c r="U19" s="66"/>
      <c r="V19" s="66"/>
      <c r="W19" s="67"/>
    </row>
    <row r="20" spans="1:23" ht="21">
      <c r="A20" s="140"/>
      <c r="B20" s="716"/>
      <c r="C20" s="142" t="s">
        <v>275</v>
      </c>
      <c r="D20" s="701"/>
      <c r="E20" s="701"/>
      <c r="F20" s="701"/>
      <c r="G20" s="189" t="s">
        <v>295</v>
      </c>
      <c r="H20" s="712"/>
      <c r="I20" s="712"/>
      <c r="J20" s="712"/>
      <c r="K20" s="712"/>
      <c r="M20" s="694"/>
      <c r="N20" s="708"/>
      <c r="O20" s="58" t="str">
        <f>+N18&amp;","&amp;D24&amp;","&amp;N2&amp;","&amp;"-1"&amp;","&amp;D23&amp;""</f>
        <v>,0,0,-1,0</v>
      </c>
      <c r="P20" s="59"/>
      <c r="Q20" s="59"/>
      <c r="R20" s="59"/>
      <c r="S20" s="59"/>
      <c r="T20" s="59"/>
      <c r="U20" s="60"/>
      <c r="V20" s="59"/>
      <c r="W20" s="68"/>
    </row>
    <row r="21" spans="1:23" ht="21">
      <c r="A21" s="140"/>
      <c r="B21" s="710">
        <f>入力フォーム!B42</f>
        <v>0</v>
      </c>
      <c r="C21" s="184">
        <f>入力フォーム!$H$5</f>
        <v>0</v>
      </c>
      <c r="D21" s="189">
        <f>入力フォーム!B39</f>
        <v>0</v>
      </c>
      <c r="E21" s="711">
        <f>入力フォーム!B40</f>
        <v>0</v>
      </c>
      <c r="F21" s="190">
        <f>入力フォーム!F7</f>
        <v>0</v>
      </c>
      <c r="G21" s="190">
        <f>入力フォーム!B41</f>
        <v>0</v>
      </c>
      <c r="H21" s="190">
        <f>入力フォーム!H14</f>
        <v>0</v>
      </c>
      <c r="I21" s="714">
        <f>入力フォーム!$J$14</f>
        <v>0</v>
      </c>
      <c r="J21" s="190">
        <f>入力フォーム!$H$20</f>
        <v>0</v>
      </c>
      <c r="K21" s="714">
        <f>入力フォーム!$J$20</f>
        <v>0</v>
      </c>
      <c r="M21" s="694"/>
      <c r="N21" s="708"/>
      <c r="O21" s="58" t="str">
        <f>+N18&amp;","&amp;D26&amp;","&amp;N2&amp;","&amp;"-1"&amp;","&amp;D25&amp;""</f>
        <v>,0,0,-1,0</v>
      </c>
      <c r="P21" s="59"/>
      <c r="Q21" s="59"/>
      <c r="R21" s="59"/>
      <c r="S21" s="59"/>
      <c r="T21" s="59"/>
      <c r="U21" s="60"/>
      <c r="V21" s="59"/>
      <c r="W21" s="68"/>
    </row>
    <row r="22" spans="1:23" ht="21.5" thickBot="1">
      <c r="A22" s="140"/>
      <c r="B22" s="710"/>
      <c r="C22" s="154">
        <f>入力フォーム!F5</f>
        <v>0</v>
      </c>
      <c r="D22" s="189">
        <f>入力フォーム!B38</f>
        <v>0</v>
      </c>
      <c r="E22" s="711"/>
      <c r="F22" s="190">
        <f>入力フォーム!B7</f>
        <v>0</v>
      </c>
      <c r="G22" s="190">
        <f>入力フォーム!$I$7</f>
        <v>0</v>
      </c>
      <c r="H22" s="190">
        <f>入力フォーム!F14</f>
        <v>0</v>
      </c>
      <c r="I22" s="714"/>
      <c r="J22" s="190">
        <f>入力フォーム!$F$20</f>
        <v>0</v>
      </c>
      <c r="K22" s="714"/>
      <c r="M22" s="694"/>
      <c r="N22" s="709"/>
      <c r="O22" s="58" t="str">
        <f>+N18&amp;","&amp;D28&amp;","&amp;N2&amp;","&amp;"-1"&amp;","&amp;D27&amp;""</f>
        <v>,0,0,-1,0</v>
      </c>
      <c r="P22" s="59"/>
      <c r="Q22" s="59"/>
      <c r="R22" s="59"/>
      <c r="S22" s="59"/>
      <c r="T22" s="59"/>
      <c r="U22" s="60"/>
      <c r="V22" s="59"/>
      <c r="W22" s="68"/>
    </row>
    <row r="23" spans="1:23" ht="21">
      <c r="A23" s="140"/>
      <c r="B23" s="710">
        <f>入力フォーム!C42</f>
        <v>0</v>
      </c>
      <c r="C23" s="184">
        <f>入力フォーム!$H$5</f>
        <v>0</v>
      </c>
      <c r="D23" s="189">
        <f>入力フォーム!C39</f>
        <v>0</v>
      </c>
      <c r="E23" s="711">
        <f>入力フォーム!C40</f>
        <v>0</v>
      </c>
      <c r="F23" s="190">
        <f t="shared" ref="F23:F24" si="0">F21</f>
        <v>0</v>
      </c>
      <c r="G23" s="190">
        <f>入力フォーム!C41</f>
        <v>0</v>
      </c>
      <c r="H23" s="190">
        <f>H21</f>
        <v>0</v>
      </c>
      <c r="I23" s="714">
        <f>入力フォーム!$J$14</f>
        <v>0</v>
      </c>
      <c r="J23" s="190">
        <f>J21</f>
        <v>0</v>
      </c>
      <c r="K23" s="714">
        <f>入力フォーム!$J$20</f>
        <v>0</v>
      </c>
      <c r="M23" s="694"/>
      <c r="N23" s="707" t="str">
        <f>入力フォーム!J5&amp;"ダブルス"</f>
        <v>ダブルス</v>
      </c>
      <c r="O23" s="58" t="str">
        <f>+O18&amp;","&amp;D35&amp;","&amp;D37&amp;","&amp;N2&amp;","&amp;N2&amp;","&amp;"-1"&amp;","&amp;D34&amp;","&amp;D36</f>
        <v>,0,0,0,0,-1,0,0</v>
      </c>
      <c r="P23" s="59"/>
      <c r="Q23" s="59"/>
      <c r="R23" s="59"/>
      <c r="S23" s="59"/>
      <c r="T23" s="59"/>
      <c r="U23" s="59"/>
      <c r="V23" s="59"/>
      <c r="W23" s="68"/>
    </row>
    <row r="24" spans="1:23" ht="17.75" customHeight="1">
      <c r="A24" s="140"/>
      <c r="B24" s="710"/>
      <c r="C24" s="154">
        <f>C22</f>
        <v>0</v>
      </c>
      <c r="D24" s="189">
        <f>入力フォーム!C38</f>
        <v>0</v>
      </c>
      <c r="E24" s="711"/>
      <c r="F24" s="190">
        <f t="shared" si="0"/>
        <v>0</v>
      </c>
      <c r="G24" s="190">
        <f>入力フォーム!$I$7</f>
        <v>0</v>
      </c>
      <c r="H24" s="190">
        <f>H22</f>
        <v>0</v>
      </c>
      <c r="I24" s="714"/>
      <c r="J24" s="190">
        <f>J22</f>
        <v>0</v>
      </c>
      <c r="K24" s="714"/>
      <c r="M24" s="694"/>
      <c r="N24" s="708"/>
      <c r="O24" s="58" t="str">
        <f>+O18&amp;","&amp;D39&amp;","&amp;D41&amp;","&amp;N2&amp;","&amp;N2&amp;","&amp;"-1"&amp;","&amp;D38&amp;","&amp;D40</f>
        <v>,0,0,0,0,-1,0,0</v>
      </c>
      <c r="P24" s="59"/>
      <c r="Q24" s="59"/>
      <c r="R24" s="59"/>
      <c r="S24" s="59"/>
      <c r="T24" s="59"/>
      <c r="U24" s="59"/>
      <c r="V24" s="59"/>
      <c r="W24" s="68"/>
    </row>
    <row r="25" spans="1:23" ht="17.75" customHeight="1">
      <c r="A25" s="140"/>
      <c r="B25" s="710">
        <f>入力フォーム!D42</f>
        <v>0</v>
      </c>
      <c r="C25" s="184">
        <f>入力フォーム!$H$5</f>
        <v>0</v>
      </c>
      <c r="D25" s="189">
        <f>入力フォーム!D39</f>
        <v>0</v>
      </c>
      <c r="E25" s="711">
        <f>入力フォーム!D40</f>
        <v>0</v>
      </c>
      <c r="F25" s="190">
        <f t="shared" ref="F25:F26" si="1">F21</f>
        <v>0</v>
      </c>
      <c r="G25" s="190">
        <f>入力フォーム!D41</f>
        <v>0</v>
      </c>
      <c r="H25" s="190">
        <f>H21</f>
        <v>0</v>
      </c>
      <c r="I25" s="714">
        <f>入力フォーム!$J$14</f>
        <v>0</v>
      </c>
      <c r="J25" s="190">
        <f>J21</f>
        <v>0</v>
      </c>
      <c r="K25" s="714">
        <f>入力フォーム!$J$20</f>
        <v>0</v>
      </c>
      <c r="M25" s="694"/>
      <c r="N25" s="708"/>
      <c r="O25" s="58" t="str">
        <f>+O18&amp;","&amp;D43&amp;","&amp;D45&amp;","&amp;N2&amp;","&amp;N2&amp;","&amp;"-1"&amp;","&amp;D42&amp;","&amp;D44</f>
        <v>,0,0,0,0,-1,0,0</v>
      </c>
      <c r="P25" s="59"/>
      <c r="Q25" s="59"/>
      <c r="R25" s="59"/>
      <c r="S25" s="59"/>
      <c r="T25" s="59"/>
      <c r="U25" s="59"/>
      <c r="V25" s="59"/>
      <c r="W25" s="68"/>
    </row>
    <row r="26" spans="1:23" ht="18" customHeight="1" thickBot="1">
      <c r="A26" s="140"/>
      <c r="B26" s="710"/>
      <c r="C26" s="154">
        <f>C22</f>
        <v>0</v>
      </c>
      <c r="D26" s="189">
        <f>入力フォーム!D38</f>
        <v>0</v>
      </c>
      <c r="E26" s="711"/>
      <c r="F26" s="190">
        <f t="shared" si="1"/>
        <v>0</v>
      </c>
      <c r="G26" s="190">
        <f>入力フォーム!$I$7</f>
        <v>0</v>
      </c>
      <c r="H26" s="190">
        <f>H22</f>
        <v>0</v>
      </c>
      <c r="I26" s="714"/>
      <c r="J26" s="190">
        <f>J22</f>
        <v>0</v>
      </c>
      <c r="K26" s="714"/>
      <c r="M26" s="695"/>
      <c r="N26" s="709"/>
      <c r="O26" s="69" t="str">
        <f>+O18&amp;","&amp;D47&amp;","&amp;D49&amp;","&amp;N2&amp;","&amp;N2&amp;","&amp;"-1"&amp;","&amp;D46&amp;","&amp;D48</f>
        <v>,0,0,0,0,-1,0,0</v>
      </c>
      <c r="P26" s="70"/>
      <c r="Q26" s="70"/>
      <c r="R26" s="70"/>
      <c r="S26" s="70"/>
      <c r="T26" s="70"/>
      <c r="U26" s="70"/>
      <c r="V26" s="70"/>
      <c r="W26" s="71"/>
    </row>
    <row r="27" spans="1:23" ht="17.75" customHeight="1">
      <c r="A27" s="140"/>
      <c r="B27" s="710">
        <f>入力フォーム!E42</f>
        <v>0</v>
      </c>
      <c r="C27" s="184">
        <f>入力フォーム!$H$5</f>
        <v>0</v>
      </c>
      <c r="D27" s="189">
        <f>入力フォーム!E39</f>
        <v>0</v>
      </c>
      <c r="E27" s="711">
        <f>入力フォーム!E40</f>
        <v>0</v>
      </c>
      <c r="F27" s="190">
        <f t="shared" ref="F27:F28" si="2">F21</f>
        <v>0</v>
      </c>
      <c r="G27" s="190">
        <f>入力フォーム!E41</f>
        <v>0</v>
      </c>
      <c r="H27" s="190">
        <f>H21</f>
        <v>0</v>
      </c>
      <c r="I27" s="714">
        <f>入力フォーム!$J$14</f>
        <v>0</v>
      </c>
      <c r="J27" s="190">
        <f>J21</f>
        <v>0</v>
      </c>
      <c r="K27" s="714">
        <f>入力フォーム!$J$20</f>
        <v>0</v>
      </c>
    </row>
    <row r="28" spans="1:23" ht="17.75" customHeight="1">
      <c r="A28" s="140"/>
      <c r="B28" s="710"/>
      <c r="C28" s="154">
        <f>C22</f>
        <v>0</v>
      </c>
      <c r="D28" s="189">
        <f>入力フォーム!E38</f>
        <v>0</v>
      </c>
      <c r="E28" s="711"/>
      <c r="F28" s="190">
        <f t="shared" si="2"/>
        <v>0</v>
      </c>
      <c r="G28" s="190">
        <f>入力フォーム!$I$7</f>
        <v>0</v>
      </c>
      <c r="H28" s="190">
        <f>H22</f>
        <v>0</v>
      </c>
      <c r="I28" s="714"/>
      <c r="J28" s="190">
        <f>J22</f>
        <v>0</v>
      </c>
      <c r="K28" s="714"/>
    </row>
    <row r="29" spans="1:23" ht="17.75" customHeight="1">
      <c r="A29" s="191"/>
      <c r="B29" s="192"/>
      <c r="C29" s="108"/>
      <c r="D29" s="193"/>
      <c r="E29" s="194"/>
      <c r="F29" s="194"/>
      <c r="G29" s="194"/>
      <c r="H29" s="194"/>
      <c r="I29" s="195"/>
      <c r="J29" s="194"/>
      <c r="K29" s="195"/>
    </row>
    <row r="30" spans="1:23" ht="17.75" customHeight="1">
      <c r="A30" s="191"/>
      <c r="B30" s="192"/>
      <c r="C30" s="108"/>
      <c r="D30" s="193"/>
      <c r="E30" s="194"/>
      <c r="F30" s="194"/>
      <c r="G30" s="194"/>
      <c r="H30" s="194"/>
      <c r="I30" s="195"/>
      <c r="J30" s="194"/>
      <c r="K30" s="195"/>
    </row>
    <row r="31" spans="1:23" ht="17.75" customHeight="1">
      <c r="A31" s="191"/>
      <c r="B31" s="198" t="str">
        <f>入力フォーム!J5&amp;"ダブルス"</f>
        <v>ダブルス</v>
      </c>
      <c r="C31" s="108"/>
      <c r="D31" s="62" t="s">
        <v>286</v>
      </c>
      <c r="E31" s="194"/>
      <c r="F31" s="194"/>
      <c r="G31" s="194"/>
      <c r="H31" s="194"/>
      <c r="I31" s="195"/>
      <c r="J31" s="194"/>
      <c r="K31" s="195"/>
    </row>
    <row r="32" spans="1:23" ht="17.75" customHeight="1">
      <c r="A32" s="181" t="str">
        <f>入力フォーム!$B$5&amp;"ブロック"</f>
        <v>ブロック</v>
      </c>
      <c r="B32" s="716" t="s">
        <v>280</v>
      </c>
      <c r="C32" s="188" t="s">
        <v>293</v>
      </c>
      <c r="D32" s="701" t="s">
        <v>276</v>
      </c>
      <c r="E32" s="701" t="s">
        <v>277</v>
      </c>
      <c r="F32" s="701" t="s">
        <v>294</v>
      </c>
      <c r="G32" s="154" t="s">
        <v>296</v>
      </c>
      <c r="H32" s="712" t="s">
        <v>278</v>
      </c>
      <c r="I32" s="712" t="s">
        <v>44</v>
      </c>
      <c r="J32" s="712" t="s">
        <v>279</v>
      </c>
      <c r="K32" s="712" t="s">
        <v>44</v>
      </c>
      <c r="N32" s="51" t="s">
        <v>281</v>
      </c>
    </row>
    <row r="33" spans="1:23">
      <c r="B33" s="716"/>
      <c r="C33" s="142" t="s">
        <v>275</v>
      </c>
      <c r="D33" s="701"/>
      <c r="E33" s="701"/>
      <c r="F33" s="701"/>
      <c r="G33" s="189" t="s">
        <v>295</v>
      </c>
      <c r="H33" s="712"/>
      <c r="I33" s="712"/>
      <c r="J33" s="712"/>
      <c r="K33" s="712"/>
      <c r="N33" s="51" t="s">
        <v>282</v>
      </c>
    </row>
    <row r="34" spans="1:23" ht="21">
      <c r="A34" s="196"/>
      <c r="B34" s="698">
        <f>入力フォーム!B51</f>
        <v>0</v>
      </c>
      <c r="C34" s="723">
        <f>入力フォーム!$H$5</f>
        <v>0</v>
      </c>
      <c r="D34" s="143">
        <f>入力フォーム!B48</f>
        <v>0</v>
      </c>
      <c r="E34" s="696">
        <f>入力フォーム!B49</f>
        <v>0</v>
      </c>
      <c r="F34" s="696">
        <f>名簿とアサミ!F21</f>
        <v>0</v>
      </c>
      <c r="G34" s="152">
        <f>入力フォーム!B50</f>
        <v>0</v>
      </c>
      <c r="H34" s="696">
        <f>名簿とアサミ!H21</f>
        <v>0</v>
      </c>
      <c r="I34" s="714">
        <f>入力フォーム!$J$14</f>
        <v>0</v>
      </c>
      <c r="J34" s="696">
        <f>名簿とアサミ!J21</f>
        <v>0</v>
      </c>
      <c r="K34" s="714">
        <f>入力フォーム!$J$20</f>
        <v>0</v>
      </c>
      <c r="N34" s="51" t="s">
        <v>283</v>
      </c>
    </row>
    <row r="35" spans="1:23" ht="21">
      <c r="A35" s="196"/>
      <c r="B35" s="699"/>
      <c r="C35" s="724"/>
      <c r="D35" s="141">
        <f>入力フォーム!B47</f>
        <v>0</v>
      </c>
      <c r="E35" s="703"/>
      <c r="F35" s="703"/>
      <c r="G35" s="151">
        <f>入力フォーム!$I$7</f>
        <v>0</v>
      </c>
      <c r="H35" s="697"/>
      <c r="I35" s="714"/>
      <c r="J35" s="697"/>
      <c r="K35" s="714"/>
      <c r="N35" s="51" t="s">
        <v>284</v>
      </c>
    </row>
    <row r="36" spans="1:23" ht="21">
      <c r="A36" s="196"/>
      <c r="B36" s="699"/>
      <c r="C36" s="721">
        <f>名簿とアサミ!C22</f>
        <v>0</v>
      </c>
      <c r="D36" s="72">
        <f>入力フォーム!C48</f>
        <v>0</v>
      </c>
      <c r="E36" s="697">
        <f>入力フォーム!C49</f>
        <v>0</v>
      </c>
      <c r="F36" s="697">
        <f>名簿とアサミ!F22</f>
        <v>0</v>
      </c>
      <c r="G36" s="153">
        <f>入力フォーム!C50</f>
        <v>0</v>
      </c>
      <c r="H36" s="697">
        <f>名簿とアサミ!H22</f>
        <v>0</v>
      </c>
      <c r="I36" s="714"/>
      <c r="J36" s="697">
        <f>名簿とアサミ!J22</f>
        <v>0</v>
      </c>
      <c r="K36" s="714"/>
      <c r="N36" s="51" t="s">
        <v>285</v>
      </c>
    </row>
    <row r="37" spans="1:23" ht="21">
      <c r="A37" s="196"/>
      <c r="B37" s="700"/>
      <c r="C37" s="722"/>
      <c r="D37" s="144">
        <f>入力フォーム!C47</f>
        <v>0</v>
      </c>
      <c r="E37" s="702"/>
      <c r="F37" s="702"/>
      <c r="G37" s="151">
        <f>入力フォーム!$I$7</f>
        <v>0</v>
      </c>
      <c r="H37" s="702"/>
      <c r="I37" s="714"/>
      <c r="J37" s="702"/>
      <c r="K37" s="714"/>
    </row>
    <row r="38" spans="1:23" ht="21">
      <c r="A38" s="196"/>
      <c r="B38" s="698">
        <f>入力フォーム!D51</f>
        <v>0</v>
      </c>
      <c r="C38" s="719">
        <f>入力フォーム!$H$5</f>
        <v>0</v>
      </c>
      <c r="D38" s="143">
        <f>入力フォーム!D48</f>
        <v>0</v>
      </c>
      <c r="E38" s="696">
        <f>入力フォーム!D49</f>
        <v>0</v>
      </c>
      <c r="F38" s="696">
        <f>F34</f>
        <v>0</v>
      </c>
      <c r="G38" s="152">
        <f>入力フォーム!D50</f>
        <v>0</v>
      </c>
      <c r="H38" s="696">
        <f>H34</f>
        <v>0</v>
      </c>
      <c r="I38" s="714">
        <f>入力フォーム!$J$14</f>
        <v>0</v>
      </c>
      <c r="J38" s="696">
        <f>J34</f>
        <v>0</v>
      </c>
      <c r="K38" s="714">
        <f>入力フォーム!$J$20</f>
        <v>0</v>
      </c>
    </row>
    <row r="39" spans="1:23" ht="17.75" customHeight="1">
      <c r="A39" s="196"/>
      <c r="B39" s="699"/>
      <c r="C39" s="720"/>
      <c r="D39" s="72">
        <f>入力フォーム!D47</f>
        <v>0</v>
      </c>
      <c r="E39" s="703"/>
      <c r="F39" s="703"/>
      <c r="G39" s="151">
        <f>入力フォーム!$I$7</f>
        <v>0</v>
      </c>
      <c r="H39" s="697"/>
      <c r="I39" s="714"/>
      <c r="J39" s="697"/>
      <c r="K39" s="714"/>
    </row>
    <row r="40" spans="1:23" ht="17.75" customHeight="1">
      <c r="A40" s="196"/>
      <c r="B40" s="699"/>
      <c r="C40" s="725">
        <f>C36</f>
        <v>0</v>
      </c>
      <c r="D40" s="73">
        <f>入力フォーム!E48</f>
        <v>0</v>
      </c>
      <c r="E40" s="715">
        <f>入力フォーム!E49</f>
        <v>0</v>
      </c>
      <c r="F40" s="715">
        <f>F36</f>
        <v>0</v>
      </c>
      <c r="G40" s="153">
        <f>入力フォーム!E50</f>
        <v>0</v>
      </c>
      <c r="H40" s="697">
        <f>H36</f>
        <v>0</v>
      </c>
      <c r="I40" s="714"/>
      <c r="J40" s="697">
        <f>J36</f>
        <v>0</v>
      </c>
      <c r="K40" s="714"/>
    </row>
    <row r="41" spans="1:23" ht="17.75" customHeight="1">
      <c r="A41" s="196"/>
      <c r="B41" s="700"/>
      <c r="C41" s="726"/>
      <c r="D41" s="144">
        <f>入力フォーム!E47</f>
        <v>0</v>
      </c>
      <c r="E41" s="702"/>
      <c r="F41" s="702"/>
      <c r="G41" s="151">
        <f>入力フォーム!$I$7</f>
        <v>0</v>
      </c>
      <c r="H41" s="702"/>
      <c r="I41" s="714"/>
      <c r="J41" s="702"/>
      <c r="K41" s="714"/>
    </row>
    <row r="42" spans="1:23" ht="17.75" customHeight="1">
      <c r="A42" s="196"/>
      <c r="B42" s="698">
        <f>入力フォーム!F51</f>
        <v>0</v>
      </c>
      <c r="C42" s="719">
        <f>入力フォーム!$H$5</f>
        <v>0</v>
      </c>
      <c r="D42" s="143">
        <f>入力フォーム!F48</f>
        <v>0</v>
      </c>
      <c r="E42" s="696">
        <f>入力フォーム!F49</f>
        <v>0</v>
      </c>
      <c r="F42" s="696">
        <f>F34</f>
        <v>0</v>
      </c>
      <c r="G42" s="152">
        <f>入力フォーム!F50</f>
        <v>0</v>
      </c>
      <c r="H42" s="696">
        <f>H34</f>
        <v>0</v>
      </c>
      <c r="I42" s="714">
        <f>入力フォーム!$J$14</f>
        <v>0</v>
      </c>
      <c r="J42" s="696">
        <f>J34</f>
        <v>0</v>
      </c>
      <c r="K42" s="714">
        <f>入力フォーム!$J$20</f>
        <v>0</v>
      </c>
    </row>
    <row r="43" spans="1:23" ht="17.75" customHeight="1">
      <c r="A43" s="196"/>
      <c r="B43" s="699"/>
      <c r="C43" s="720"/>
      <c r="D43" s="72">
        <f>入力フォーム!F47</f>
        <v>0</v>
      </c>
      <c r="E43" s="703"/>
      <c r="F43" s="703"/>
      <c r="G43" s="151">
        <f>入力フォーム!$I$7</f>
        <v>0</v>
      </c>
      <c r="H43" s="697"/>
      <c r="I43" s="714"/>
      <c r="J43" s="697"/>
      <c r="K43" s="714"/>
    </row>
    <row r="44" spans="1:23" ht="17.75" customHeight="1">
      <c r="A44" s="196"/>
      <c r="B44" s="699"/>
      <c r="C44" s="721">
        <f>C36</f>
        <v>0</v>
      </c>
      <c r="D44" s="73">
        <f>入力フォーム!G48</f>
        <v>0</v>
      </c>
      <c r="E44" s="715">
        <f>入力フォーム!G49</f>
        <v>0</v>
      </c>
      <c r="F44" s="715">
        <f>F36</f>
        <v>0</v>
      </c>
      <c r="G44" s="153">
        <f>入力フォーム!G50</f>
        <v>0</v>
      </c>
      <c r="H44" s="697">
        <f>H36</f>
        <v>0</v>
      </c>
      <c r="I44" s="714"/>
      <c r="J44" s="697">
        <f>J36</f>
        <v>0</v>
      </c>
      <c r="K44" s="714"/>
    </row>
    <row r="45" spans="1:23" ht="17.75" customHeight="1">
      <c r="A45" s="196"/>
      <c r="B45" s="700"/>
      <c r="C45" s="722"/>
      <c r="D45" s="144">
        <f>入力フォーム!G47</f>
        <v>0</v>
      </c>
      <c r="E45" s="702"/>
      <c r="F45" s="702"/>
      <c r="G45" s="151">
        <f>入力フォーム!$I$7</f>
        <v>0</v>
      </c>
      <c r="H45" s="702"/>
      <c r="I45" s="714"/>
      <c r="J45" s="702"/>
      <c r="K45" s="714"/>
    </row>
    <row r="46" spans="1:23" ht="17.75" customHeight="1">
      <c r="A46" s="196"/>
      <c r="B46" s="698">
        <f>入力フォーム!H51</f>
        <v>0</v>
      </c>
      <c r="C46" s="719">
        <f>入力フォーム!$H$5</f>
        <v>0</v>
      </c>
      <c r="D46" s="143">
        <f>入力フォーム!H48</f>
        <v>0</v>
      </c>
      <c r="E46" s="696">
        <f>入力フォーム!H49</f>
        <v>0</v>
      </c>
      <c r="F46" s="696">
        <f>F34</f>
        <v>0</v>
      </c>
      <c r="G46" s="152">
        <f>入力フォーム!H50</f>
        <v>0</v>
      </c>
      <c r="H46" s="696">
        <f>H34</f>
        <v>0</v>
      </c>
      <c r="I46" s="714">
        <f>入力フォーム!$J$14</f>
        <v>0</v>
      </c>
      <c r="J46" s="696">
        <f>J34</f>
        <v>0</v>
      </c>
      <c r="K46" s="714">
        <f>入力フォーム!$J$20</f>
        <v>0</v>
      </c>
    </row>
    <row r="47" spans="1:23" ht="17.75" customHeight="1">
      <c r="A47" s="196"/>
      <c r="B47" s="699"/>
      <c r="C47" s="720"/>
      <c r="D47" s="72">
        <f>入力フォーム!H47</f>
        <v>0</v>
      </c>
      <c r="E47" s="703"/>
      <c r="F47" s="703"/>
      <c r="G47" s="151">
        <f>入力フォーム!$I$7</f>
        <v>0</v>
      </c>
      <c r="H47" s="697"/>
      <c r="I47" s="714"/>
      <c r="J47" s="697"/>
      <c r="K47" s="714"/>
    </row>
    <row r="48" spans="1:23" ht="17.75" customHeight="1">
      <c r="A48" s="196"/>
      <c r="B48" s="699"/>
      <c r="C48" s="721">
        <f>C36</f>
        <v>0</v>
      </c>
      <c r="D48" s="73">
        <f>入力フォーム!I48</f>
        <v>0</v>
      </c>
      <c r="E48" s="715">
        <f>入力フォーム!I49</f>
        <v>0</v>
      </c>
      <c r="F48" s="715">
        <f>F36</f>
        <v>0</v>
      </c>
      <c r="G48" s="153">
        <f>入力フォーム!I50</f>
        <v>0</v>
      </c>
      <c r="H48" s="697">
        <f>H36</f>
        <v>0</v>
      </c>
      <c r="I48" s="714"/>
      <c r="J48" s="697">
        <f>J36</f>
        <v>0</v>
      </c>
      <c r="K48" s="714"/>
      <c r="W48" s="74"/>
    </row>
    <row r="49" spans="1:23" ht="17.75" customHeight="1">
      <c r="A49" s="197"/>
      <c r="B49" s="700"/>
      <c r="C49" s="722"/>
      <c r="D49" s="144">
        <f>入力フォーム!I47</f>
        <v>0</v>
      </c>
      <c r="E49" s="702"/>
      <c r="F49" s="702"/>
      <c r="G49" s="151">
        <f>入力フォーム!$I$7</f>
        <v>0</v>
      </c>
      <c r="H49" s="702"/>
      <c r="I49" s="714"/>
      <c r="J49" s="702"/>
      <c r="K49" s="714"/>
      <c r="W49" s="74"/>
    </row>
    <row r="50" spans="1:23" ht="17.75" customHeight="1"/>
    <row r="51" spans="1:23" ht="17.75" customHeight="1"/>
    <row r="52" spans="1:23" ht="17.75" customHeight="1"/>
    <row r="53" spans="1:23" ht="17.75" customHeight="1"/>
    <row r="54" spans="1:23" ht="17.75" customHeight="1"/>
    <row r="57" spans="1:23">
      <c r="O57"/>
      <c r="P57"/>
      <c r="Q57"/>
      <c r="R57"/>
      <c r="S57"/>
      <c r="T57"/>
      <c r="U57"/>
      <c r="V57"/>
      <c r="W57"/>
    </row>
    <row r="58" spans="1:23">
      <c r="O58"/>
      <c r="P58"/>
      <c r="Q58"/>
      <c r="R58"/>
      <c r="S58"/>
      <c r="T58"/>
      <c r="U58"/>
      <c r="V58"/>
      <c r="W58"/>
    </row>
    <row r="59" spans="1:23">
      <c r="O59"/>
      <c r="P59"/>
      <c r="Q59"/>
      <c r="R59"/>
      <c r="S59"/>
      <c r="T59"/>
      <c r="U59"/>
      <c r="V59"/>
      <c r="W59"/>
    </row>
    <row r="60" spans="1:23">
      <c r="O60"/>
      <c r="P60"/>
      <c r="Q60"/>
      <c r="R60"/>
      <c r="S60"/>
      <c r="T60"/>
      <c r="U60"/>
      <c r="V60"/>
      <c r="W60"/>
    </row>
    <row r="61" spans="1:23">
      <c r="O61"/>
      <c r="P61"/>
      <c r="Q61"/>
      <c r="R61"/>
      <c r="S61"/>
      <c r="T61"/>
      <c r="U61"/>
      <c r="V61"/>
      <c r="W61"/>
    </row>
    <row r="62" spans="1:23">
      <c r="O62"/>
      <c r="P62"/>
      <c r="Q62"/>
      <c r="R62"/>
      <c r="S62"/>
      <c r="T62"/>
      <c r="U62"/>
      <c r="V62"/>
      <c r="W62"/>
    </row>
    <row r="63" spans="1:23">
      <c r="O63"/>
      <c r="P63"/>
      <c r="Q63"/>
      <c r="R63"/>
      <c r="S63"/>
      <c r="T63"/>
      <c r="U63"/>
      <c r="V63"/>
      <c r="W63"/>
    </row>
    <row r="64" spans="1:23">
      <c r="O64"/>
      <c r="P64"/>
      <c r="Q64"/>
      <c r="R64"/>
      <c r="S64"/>
      <c r="T64"/>
      <c r="U64"/>
      <c r="V64"/>
      <c r="W64"/>
    </row>
    <row r="65" spans="14:23">
      <c r="O65"/>
      <c r="P65"/>
      <c r="Q65"/>
      <c r="R65"/>
      <c r="S65"/>
      <c r="T65"/>
      <c r="U65"/>
      <c r="V65"/>
      <c r="W65"/>
    </row>
    <row r="66" spans="14:23">
      <c r="O66"/>
      <c r="P66"/>
      <c r="Q66"/>
      <c r="R66"/>
      <c r="S66"/>
      <c r="T66"/>
      <c r="U66"/>
      <c r="V66"/>
      <c r="W66"/>
    </row>
    <row r="67" spans="14:23">
      <c r="O67"/>
      <c r="P67"/>
      <c r="Q67"/>
      <c r="R67"/>
      <c r="S67"/>
      <c r="T67"/>
      <c r="U67"/>
      <c r="V67"/>
      <c r="W67"/>
    </row>
    <row r="68" spans="14:23">
      <c r="O68"/>
      <c r="P68"/>
      <c r="Q68"/>
      <c r="R68"/>
      <c r="S68"/>
      <c r="T68"/>
      <c r="U68"/>
      <c r="V68"/>
      <c r="W68"/>
    </row>
    <row r="69" spans="14:23">
      <c r="N69"/>
      <c r="O69"/>
      <c r="P69"/>
      <c r="Q69"/>
      <c r="R69"/>
      <c r="S69"/>
      <c r="T69"/>
      <c r="U69"/>
      <c r="V69"/>
      <c r="W69"/>
    </row>
    <row r="70" spans="14:23">
      <c r="N70"/>
      <c r="O70"/>
      <c r="P70"/>
      <c r="Q70"/>
      <c r="R70"/>
      <c r="S70"/>
      <c r="T70"/>
      <c r="U70"/>
      <c r="V70"/>
      <c r="W70"/>
    </row>
    <row r="71" spans="14:23">
      <c r="N71"/>
      <c r="O71"/>
      <c r="P71"/>
      <c r="Q71"/>
      <c r="R71"/>
      <c r="S71"/>
      <c r="T71"/>
      <c r="U71"/>
      <c r="V71"/>
      <c r="W71"/>
    </row>
    <row r="72" spans="14:23">
      <c r="N72"/>
      <c r="O72"/>
      <c r="P72"/>
      <c r="Q72"/>
      <c r="R72"/>
      <c r="S72"/>
      <c r="T72"/>
      <c r="U72"/>
      <c r="V72"/>
      <c r="W72"/>
    </row>
    <row r="73" spans="14:23">
      <c r="N73"/>
      <c r="O73"/>
      <c r="P73"/>
      <c r="Q73"/>
      <c r="R73"/>
      <c r="S73"/>
      <c r="T73"/>
      <c r="U73"/>
      <c r="V73"/>
      <c r="W73"/>
    </row>
    <row r="74" spans="14:23">
      <c r="N74"/>
      <c r="O74"/>
      <c r="P74"/>
      <c r="Q74"/>
      <c r="R74"/>
      <c r="S74"/>
      <c r="T74"/>
      <c r="U74"/>
      <c r="V74"/>
      <c r="W74"/>
    </row>
    <row r="75" spans="14:23">
      <c r="N75"/>
      <c r="O75"/>
      <c r="P75"/>
      <c r="Q75"/>
      <c r="R75"/>
      <c r="S75"/>
      <c r="T75"/>
      <c r="U75"/>
      <c r="V75"/>
      <c r="W75"/>
    </row>
    <row r="76" spans="14:23">
      <c r="N76"/>
      <c r="O76"/>
      <c r="P76"/>
      <c r="Q76"/>
      <c r="R76"/>
      <c r="S76"/>
      <c r="T76"/>
      <c r="U76"/>
      <c r="V76"/>
      <c r="W76"/>
    </row>
    <row r="77" spans="14:23">
      <c r="N77"/>
      <c r="O77"/>
      <c r="P77"/>
      <c r="Q77"/>
      <c r="R77"/>
      <c r="S77"/>
      <c r="T77"/>
      <c r="U77"/>
      <c r="V77"/>
      <c r="W77"/>
    </row>
    <row r="78" spans="14:23">
      <c r="N78"/>
      <c r="O78"/>
      <c r="P78"/>
      <c r="Q78"/>
      <c r="R78"/>
      <c r="S78"/>
      <c r="T78"/>
      <c r="U78"/>
      <c r="V78"/>
      <c r="W78"/>
    </row>
    <row r="79" spans="14:23">
      <c r="N79"/>
      <c r="O79"/>
      <c r="P79"/>
      <c r="Q79"/>
      <c r="R79"/>
      <c r="S79"/>
      <c r="T79"/>
      <c r="U79"/>
      <c r="V79"/>
      <c r="W79"/>
    </row>
    <row r="80" spans="14:23">
      <c r="N80"/>
      <c r="O80"/>
      <c r="P80"/>
      <c r="Q80"/>
      <c r="R80"/>
      <c r="S80"/>
      <c r="T80"/>
      <c r="U80"/>
      <c r="V80"/>
      <c r="W80"/>
    </row>
    <row r="81" spans="14:23">
      <c r="N81"/>
      <c r="O81"/>
      <c r="P81"/>
      <c r="Q81"/>
      <c r="R81"/>
      <c r="S81"/>
      <c r="T81"/>
      <c r="U81"/>
      <c r="V81"/>
      <c r="W81"/>
    </row>
    <row r="82" spans="14:23">
      <c r="N82"/>
      <c r="O82"/>
      <c r="P82"/>
      <c r="Q82"/>
      <c r="R82"/>
      <c r="S82"/>
      <c r="T82"/>
      <c r="U82"/>
      <c r="V82"/>
      <c r="W82"/>
    </row>
    <row r="83" spans="14:23">
      <c r="N83"/>
      <c r="O83"/>
      <c r="P83"/>
      <c r="Q83"/>
      <c r="R83"/>
      <c r="S83"/>
      <c r="T83"/>
      <c r="U83"/>
      <c r="V83"/>
      <c r="W83"/>
    </row>
  </sheetData>
  <sheetProtection algorithmName="SHA-512" hashValue="ACG9o0T9ORL8h00IUjuCd4K6zbF2YGoVhGRlHUrw/Rai4ld9NlaCULnh8ULCAaD3ycQpNHxe51ZhwNSsnLjg3A==" saltValue="YMlK7atSpUIUJmvv3FwSOQ==" spinCount="100000" sheet="1" objects="1" scenarios="1"/>
  <mergeCells count="94">
    <mergeCell ref="C42:C43"/>
    <mergeCell ref="C44:C45"/>
    <mergeCell ref="C46:C47"/>
    <mergeCell ref="C48:C49"/>
    <mergeCell ref="I34:I37"/>
    <mergeCell ref="C34:C35"/>
    <mergeCell ref="C36:C37"/>
    <mergeCell ref="C38:C39"/>
    <mergeCell ref="C40:C41"/>
    <mergeCell ref="F36:F37"/>
    <mergeCell ref="H36:H37"/>
    <mergeCell ref="E44:E45"/>
    <mergeCell ref="F44:F45"/>
    <mergeCell ref="H44:H45"/>
    <mergeCell ref="E48:E49"/>
    <mergeCell ref="F48:F49"/>
    <mergeCell ref="K34:K37"/>
    <mergeCell ref="K38:K41"/>
    <mergeCell ref="K42:K45"/>
    <mergeCell ref="K46:K49"/>
    <mergeCell ref="I38:I41"/>
    <mergeCell ref="I42:I45"/>
    <mergeCell ref="I46:I49"/>
    <mergeCell ref="J46:J47"/>
    <mergeCell ref="J36:J37"/>
    <mergeCell ref="J44:J45"/>
    <mergeCell ref="K21:K22"/>
    <mergeCell ref="K23:K24"/>
    <mergeCell ref="K25:K26"/>
    <mergeCell ref="K27:K28"/>
    <mergeCell ref="B32:B33"/>
    <mergeCell ref="D32:D33"/>
    <mergeCell ref="E32:E33"/>
    <mergeCell ref="F32:F33"/>
    <mergeCell ref="H32:H33"/>
    <mergeCell ref="I32:I33"/>
    <mergeCell ref="J32:J33"/>
    <mergeCell ref="K32:K33"/>
    <mergeCell ref="I27:I28"/>
    <mergeCell ref="H10:I10"/>
    <mergeCell ref="B9:B14"/>
    <mergeCell ref="F9:I9"/>
    <mergeCell ref="J9:L9"/>
    <mergeCell ref="J10:L10"/>
    <mergeCell ref="B19:B20"/>
    <mergeCell ref="D19:D20"/>
    <mergeCell ref="H19:H20"/>
    <mergeCell ref="I19:I20"/>
    <mergeCell ref="J19:J20"/>
    <mergeCell ref="J34:J35"/>
    <mergeCell ref="J42:J43"/>
    <mergeCell ref="E34:E35"/>
    <mergeCell ref="J38:J39"/>
    <mergeCell ref="E40:E41"/>
    <mergeCell ref="F40:F41"/>
    <mergeCell ref="H40:H41"/>
    <mergeCell ref="J40:J41"/>
    <mergeCell ref="E38:E39"/>
    <mergeCell ref="F38:F39"/>
    <mergeCell ref="E42:E43"/>
    <mergeCell ref="F42:F43"/>
    <mergeCell ref="E36:E37"/>
    <mergeCell ref="N6:N14"/>
    <mergeCell ref="N19:N22"/>
    <mergeCell ref="N23:N26"/>
    <mergeCell ref="B27:B28"/>
    <mergeCell ref="E23:E24"/>
    <mergeCell ref="E27:E28"/>
    <mergeCell ref="E21:E22"/>
    <mergeCell ref="B25:B26"/>
    <mergeCell ref="B21:B22"/>
    <mergeCell ref="B23:B24"/>
    <mergeCell ref="E25:E26"/>
    <mergeCell ref="K19:K20"/>
    <mergeCell ref="C9:D9"/>
    <mergeCell ref="I21:I22"/>
    <mergeCell ref="I23:I24"/>
    <mergeCell ref="I25:I26"/>
    <mergeCell ref="M19:M26"/>
    <mergeCell ref="H46:H47"/>
    <mergeCell ref="B46:B49"/>
    <mergeCell ref="H42:H43"/>
    <mergeCell ref="B42:B45"/>
    <mergeCell ref="H38:H39"/>
    <mergeCell ref="B38:B41"/>
    <mergeCell ref="H34:H35"/>
    <mergeCell ref="B34:B37"/>
    <mergeCell ref="E19:E20"/>
    <mergeCell ref="F19:F20"/>
    <mergeCell ref="H48:H49"/>
    <mergeCell ref="J48:J49"/>
    <mergeCell ref="E46:E47"/>
    <mergeCell ref="F46:F47"/>
    <mergeCell ref="F34:F35"/>
  </mergeCells>
  <phoneticPr fontId="1"/>
  <pageMargins left="0.7" right="0.7" top="0.75" bottom="0.75" header="0.3" footer="0.3"/>
  <pageSetup paperSize="9" orientation="portrait" horizontalDpi="4294967293" r:id="rId1"/>
  <ignoredErrors>
    <ignoredError sqref="C22 C24 C26 G36 G38 G40 G42 G44 G46 G4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最初にお読みください</vt:lpstr>
      <vt:lpstr>入力フォーム</vt:lpstr>
      <vt:lpstr>１.団体申込書</vt:lpstr>
      <vt:lpstr>２.個人申込書</vt:lpstr>
      <vt:lpstr>トレーナースペース申込</vt:lpstr>
      <vt:lpstr>外部指導者確認書（団体用）</vt:lpstr>
      <vt:lpstr>入場許可申請書（個人用）</vt:lpstr>
      <vt:lpstr>選手名簿訂正用紙</vt:lpstr>
      <vt:lpstr>名簿とアサミ</vt:lpstr>
      <vt:lpstr>'１.団体申込書'!Print_Area</vt:lpstr>
      <vt:lpstr>'２.個人申込書'!Print_Area</vt:lpstr>
      <vt:lpstr>トレーナースペース申込!Print_Area</vt:lpstr>
      <vt:lpstr>'外部指導者確認書（団体用）'!Print_Area</vt:lpstr>
      <vt:lpstr>'入場許可申請書（個人用）'!Print_Area</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冬藏 関根</dc:creator>
  <cp:lastModifiedBy>奈緒美 野坂</cp:lastModifiedBy>
  <cp:lastPrinted>2026-07-21T10:46:56Z</cp:lastPrinted>
  <dcterms:created xsi:type="dcterms:W3CDTF">2024-05-17T10:52:00Z</dcterms:created>
  <dcterms:modified xsi:type="dcterms:W3CDTF">2026-08-01T02:03:49Z</dcterms:modified>
</cp:coreProperties>
</file>